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0110" activeTab="3"/>
  </bookViews>
  <sheets>
    <sheet name="15-16 Faculty Student Diversity" sheetId="36" r:id="rId1"/>
    <sheet name="15-16 Stds Monitored" sheetId="35" r:id="rId2"/>
    <sheet name="15-16 Yield" sheetId="34" r:id="rId3"/>
    <sheet name="15-16 Course Coverage" sheetId="33" r:id="rId4"/>
    <sheet name="Faculty Courses 12-13" sheetId="11" r:id="rId5"/>
    <sheet name="Faculty Courses 11-12" sheetId="5" r:id="rId6"/>
    <sheet name="Faculty Courses 10-11" sheetId="2" r:id="rId7"/>
    <sheet name="Faculty Courses 14-15" sheetId="21" r:id="rId8"/>
    <sheet name="Faculty Involvement 12-13" sheetId="12" r:id="rId9"/>
    <sheet name="Faculty Nucleus 10-13" sheetId="13" r:id="rId10"/>
    <sheet name="Students (Accr) 11-12" sheetId="6" r:id="rId11"/>
    <sheet name="Students (Not Accr) 11-12" sheetId="7" r:id="rId12"/>
    <sheet name="15-16 Admissions" sheetId="30" r:id="rId13"/>
    <sheet name="Admissions 12-13" sheetId="10" r:id="rId14"/>
    <sheet name="Admissions 11-12" sheetId="8" r:id="rId15"/>
    <sheet name="Admissions 10-11" sheetId="9" r:id="rId16"/>
    <sheet name="Monitoring 12-13" sheetId="14" r:id="rId17"/>
    <sheet name="Employment 12-13" sheetId="20" r:id="rId18"/>
    <sheet name="Employment 11-12" sheetId="15" r:id="rId19"/>
    <sheet name="Employment 10-11" sheetId="16" r:id="rId20"/>
    <sheet name="Grad Rates 12-13" sheetId="17" r:id="rId21"/>
    <sheet name="Grad Rates 12-13 FT-PT" sheetId="18" r:id="rId22"/>
    <sheet name="Grad Rates 11-12" sheetId="19" r:id="rId23"/>
    <sheet name="14-15 Enrollment" sheetId="23" r:id="rId24"/>
    <sheet name="14-15 Yield" sheetId="24" r:id="rId25"/>
    <sheet name="14-15 Employment" sheetId="25" r:id="rId26"/>
    <sheet name="14-15 Degrees Awarded" sheetId="26" r:id="rId27"/>
    <sheet name="14-15 Completion Rates" sheetId="27" r:id="rId28"/>
    <sheet name="14-15 Standards Monitoring" sheetId="28" r:id="rId29"/>
    <sheet name="15-16 Completion Rate" sheetId="32" r:id="rId30"/>
    <sheet name="15-16 Faculty Nucleus" sheetId="29" r:id="rId31"/>
    <sheet name="15-16 Employment" sheetId="31" r:id="rId32"/>
  </sheets>
  <externalReferences>
    <externalReference r:id="rId33"/>
    <externalReference r:id="rId34"/>
  </externalReferences>
  <calcPr calcId="145621"/>
</workbook>
</file>

<file path=xl/calcChain.xml><?xml version="1.0" encoding="utf-8"?>
<calcChain xmlns="http://schemas.openxmlformats.org/spreadsheetml/2006/main">
  <c r="S145" i="35" l="1"/>
  <c r="R145" i="35"/>
  <c r="Q145" i="35"/>
  <c r="P145" i="35"/>
  <c r="O145" i="35"/>
  <c r="N145" i="35"/>
  <c r="M145" i="35"/>
  <c r="L145" i="35"/>
  <c r="K145" i="35"/>
  <c r="J145" i="35"/>
  <c r="I145" i="35"/>
  <c r="H145" i="35"/>
  <c r="G145" i="35"/>
  <c r="F145" i="35"/>
  <c r="E145" i="35"/>
  <c r="D145" i="35"/>
  <c r="C145" i="35"/>
  <c r="B145" i="35"/>
  <c r="F203" i="32"/>
  <c r="F204" i="32" s="1"/>
  <c r="E203" i="32"/>
  <c r="E204" i="32" s="1"/>
  <c r="D203" i="32"/>
  <c r="C203" i="32"/>
  <c r="D204" i="32" s="1"/>
  <c r="D205" i="32" s="1"/>
  <c r="D208" i="32" s="1"/>
  <c r="J201" i="32"/>
  <c r="I201" i="32"/>
  <c r="H201" i="32"/>
  <c r="J200" i="32"/>
  <c r="I200" i="32"/>
  <c r="H200" i="32"/>
  <c r="J199" i="32"/>
  <c r="I199" i="32"/>
  <c r="H199" i="32"/>
  <c r="J198" i="32"/>
  <c r="I198" i="32"/>
  <c r="H198" i="32"/>
  <c r="J197" i="32"/>
  <c r="I197" i="32"/>
  <c r="H197" i="32"/>
  <c r="J196" i="32"/>
  <c r="I196" i="32"/>
  <c r="H196" i="32"/>
  <c r="J195" i="32"/>
  <c r="I195" i="32"/>
  <c r="H195" i="32"/>
  <c r="J193" i="32"/>
  <c r="I193" i="32"/>
  <c r="H193" i="32"/>
  <c r="J191" i="32"/>
  <c r="I191" i="32"/>
  <c r="H191" i="32"/>
  <c r="J190" i="32"/>
  <c r="I190" i="32"/>
  <c r="H190" i="32"/>
  <c r="J189" i="32"/>
  <c r="I189" i="32"/>
  <c r="H189" i="32"/>
  <c r="J188" i="32"/>
  <c r="I188" i="32"/>
  <c r="H188" i="32"/>
  <c r="J187" i="32"/>
  <c r="I187" i="32"/>
  <c r="H187" i="32"/>
  <c r="J186" i="32"/>
  <c r="I186" i="32"/>
  <c r="H186" i="32"/>
  <c r="J185" i="32"/>
  <c r="I185" i="32"/>
  <c r="H185" i="32"/>
  <c r="J183" i="32"/>
  <c r="I183" i="32"/>
  <c r="H183" i="32"/>
  <c r="J181" i="32"/>
  <c r="I181" i="32"/>
  <c r="H181" i="32"/>
  <c r="J180" i="32"/>
  <c r="I180" i="32"/>
  <c r="H180" i="32"/>
  <c r="J179" i="32"/>
  <c r="I179" i="32"/>
  <c r="H179" i="32"/>
  <c r="J178" i="32"/>
  <c r="I178" i="32"/>
  <c r="H178" i="32"/>
  <c r="J177" i="32"/>
  <c r="I177" i="32"/>
  <c r="H177" i="32"/>
  <c r="J176" i="32"/>
  <c r="I176" i="32"/>
  <c r="H176" i="32"/>
  <c r="J175" i="32"/>
  <c r="I175" i="32"/>
  <c r="H175" i="32"/>
  <c r="J174" i="32"/>
  <c r="I174" i="32"/>
  <c r="H174" i="32"/>
  <c r="J173" i="32"/>
  <c r="I173" i="32"/>
  <c r="H173" i="32"/>
  <c r="J172" i="32"/>
  <c r="I172" i="32"/>
  <c r="H172" i="32"/>
  <c r="J171" i="32"/>
  <c r="I171" i="32"/>
  <c r="H171" i="32"/>
  <c r="J170" i="32"/>
  <c r="I170" i="32"/>
  <c r="H170" i="32"/>
  <c r="J169" i="32"/>
  <c r="I169" i="32"/>
  <c r="H169" i="32"/>
  <c r="J168" i="32"/>
  <c r="I168" i="32"/>
  <c r="H168" i="32"/>
  <c r="J167" i="32"/>
  <c r="I167" i="32"/>
  <c r="H167" i="32"/>
  <c r="J166" i="32"/>
  <c r="I166" i="32"/>
  <c r="H166" i="32"/>
  <c r="J165" i="32"/>
  <c r="I165" i="32"/>
  <c r="H165" i="32"/>
  <c r="J164" i="32"/>
  <c r="I164" i="32"/>
  <c r="H164" i="32"/>
  <c r="J163" i="32"/>
  <c r="I163" i="32"/>
  <c r="H163" i="32"/>
  <c r="J162" i="32"/>
  <c r="I162" i="32"/>
  <c r="H162" i="32"/>
  <c r="J161" i="32"/>
  <c r="I161" i="32"/>
  <c r="H161" i="32"/>
  <c r="J160" i="32"/>
  <c r="I160" i="32"/>
  <c r="H160" i="32"/>
  <c r="J159" i="32"/>
  <c r="I159" i="32"/>
  <c r="H159" i="32"/>
  <c r="J157" i="32"/>
  <c r="I157" i="32"/>
  <c r="H157" i="32"/>
  <c r="J156" i="32"/>
  <c r="I156" i="32"/>
  <c r="H156" i="32"/>
  <c r="J155" i="32"/>
  <c r="I155" i="32"/>
  <c r="H155" i="32"/>
  <c r="J154" i="32"/>
  <c r="I154" i="32"/>
  <c r="H154" i="32"/>
  <c r="J153" i="32"/>
  <c r="I153" i="32"/>
  <c r="H153" i="32"/>
  <c r="J152" i="32"/>
  <c r="I152" i="32"/>
  <c r="H152" i="32"/>
  <c r="J151" i="32"/>
  <c r="I151" i="32"/>
  <c r="H151" i="32"/>
  <c r="J150" i="32"/>
  <c r="I150" i="32"/>
  <c r="H150" i="32"/>
  <c r="J149" i="32"/>
  <c r="I149" i="32"/>
  <c r="H149" i="32"/>
  <c r="J148" i="32"/>
  <c r="I148" i="32"/>
  <c r="H148" i="32"/>
  <c r="J147" i="32"/>
  <c r="I147" i="32"/>
  <c r="H147" i="32"/>
  <c r="J146" i="32"/>
  <c r="I146" i="32"/>
  <c r="H146" i="32"/>
  <c r="J145" i="32"/>
  <c r="I145" i="32"/>
  <c r="H145" i="32"/>
  <c r="J144" i="32"/>
  <c r="I144" i="32"/>
  <c r="H144" i="32"/>
  <c r="J143" i="32"/>
  <c r="I143" i="32"/>
  <c r="H143" i="32"/>
  <c r="J142" i="32"/>
  <c r="I142" i="32"/>
  <c r="H142" i="32"/>
  <c r="J141" i="32"/>
  <c r="I141" i="32"/>
  <c r="H141" i="32"/>
  <c r="J140" i="32"/>
  <c r="I140" i="32"/>
  <c r="H140" i="32"/>
  <c r="J139" i="32"/>
  <c r="I139" i="32"/>
  <c r="H139" i="32"/>
  <c r="J138" i="32"/>
  <c r="I138" i="32"/>
  <c r="H138" i="32"/>
  <c r="J137" i="32"/>
  <c r="I137" i="32"/>
  <c r="H137" i="32"/>
  <c r="J136" i="32"/>
  <c r="I136" i="32"/>
  <c r="H136" i="32"/>
  <c r="J135" i="32"/>
  <c r="I135" i="32"/>
  <c r="H135" i="32"/>
  <c r="J134" i="32"/>
  <c r="I134" i="32"/>
  <c r="H134" i="32"/>
  <c r="J133" i="32"/>
  <c r="I133" i="32"/>
  <c r="H133" i="32"/>
  <c r="J132" i="32"/>
  <c r="I132" i="32"/>
  <c r="H132" i="32"/>
  <c r="J131" i="32"/>
  <c r="I131" i="32"/>
  <c r="H131" i="32"/>
  <c r="J130" i="32"/>
  <c r="I130" i="32"/>
  <c r="H130" i="32"/>
  <c r="J129" i="32"/>
  <c r="I129" i="32"/>
  <c r="H129" i="32"/>
  <c r="J128" i="32"/>
  <c r="I128" i="32"/>
  <c r="H128" i="32"/>
  <c r="J127" i="32"/>
  <c r="I127" i="32"/>
  <c r="H127" i="32"/>
  <c r="J126" i="32"/>
  <c r="I126" i="32"/>
  <c r="H126" i="32"/>
  <c r="J125" i="32"/>
  <c r="I125" i="32"/>
  <c r="H125" i="32"/>
  <c r="J124" i="32"/>
  <c r="I124" i="32"/>
  <c r="H124" i="32"/>
  <c r="J123" i="32"/>
  <c r="I123" i="32"/>
  <c r="H123" i="32"/>
  <c r="J122" i="32"/>
  <c r="I122" i="32"/>
  <c r="H122" i="32"/>
  <c r="J121" i="32"/>
  <c r="I121" i="32"/>
  <c r="H121" i="32"/>
  <c r="J120" i="32"/>
  <c r="I120" i="32"/>
  <c r="H120" i="32"/>
  <c r="J119" i="32"/>
  <c r="I119" i="32"/>
  <c r="H119" i="32"/>
  <c r="J118" i="32"/>
  <c r="I118" i="32"/>
  <c r="H118" i="32"/>
  <c r="J117" i="32"/>
  <c r="I117" i="32"/>
  <c r="H117" i="32"/>
  <c r="J116" i="32"/>
  <c r="I116" i="32"/>
  <c r="H116" i="32"/>
  <c r="J115" i="32"/>
  <c r="I115" i="32"/>
  <c r="H115" i="32"/>
  <c r="J114" i="32"/>
  <c r="I114" i="32"/>
  <c r="H114" i="32"/>
  <c r="J113" i="32"/>
  <c r="I113" i="32"/>
  <c r="H113" i="32"/>
  <c r="J111" i="32"/>
  <c r="I111" i="32"/>
  <c r="H111" i="32"/>
  <c r="J110" i="32"/>
  <c r="I110" i="32"/>
  <c r="H110" i="32"/>
  <c r="J109" i="32"/>
  <c r="I109" i="32"/>
  <c r="H109" i="32"/>
  <c r="J108" i="32"/>
  <c r="I108" i="32"/>
  <c r="H108" i="32"/>
  <c r="J107" i="32"/>
  <c r="I107" i="32"/>
  <c r="H107" i="32"/>
  <c r="J106" i="32"/>
  <c r="I106" i="32"/>
  <c r="H106" i="32"/>
  <c r="J105" i="32"/>
  <c r="I105" i="32"/>
  <c r="H105" i="32"/>
  <c r="J104" i="32"/>
  <c r="I104" i="32"/>
  <c r="H104" i="32"/>
  <c r="J103" i="32"/>
  <c r="I103" i="32"/>
  <c r="H103" i="32"/>
  <c r="J102" i="32"/>
  <c r="I102" i="32"/>
  <c r="H102" i="32"/>
  <c r="J101" i="32"/>
  <c r="I101" i="32"/>
  <c r="H101" i="32"/>
  <c r="J100" i="32"/>
  <c r="I100" i="32"/>
  <c r="H100" i="32"/>
  <c r="J99" i="32"/>
  <c r="I99" i="32"/>
  <c r="H99" i="32"/>
  <c r="J98" i="32"/>
  <c r="I98" i="32"/>
  <c r="H98" i="32"/>
  <c r="J97" i="32"/>
  <c r="I97" i="32"/>
  <c r="H97" i="32"/>
  <c r="J96" i="32"/>
  <c r="I96" i="32"/>
  <c r="H96" i="32"/>
  <c r="J95" i="32"/>
  <c r="I95" i="32"/>
  <c r="H95" i="32"/>
  <c r="J94" i="32"/>
  <c r="I94" i="32"/>
  <c r="H94" i="32"/>
  <c r="J93" i="32"/>
  <c r="I93" i="32"/>
  <c r="H93" i="32"/>
  <c r="J92" i="32"/>
  <c r="I92" i="32"/>
  <c r="H92" i="32"/>
  <c r="J91" i="32"/>
  <c r="I91" i="32"/>
  <c r="H91" i="32"/>
  <c r="J90" i="32"/>
  <c r="I90" i="32"/>
  <c r="H90" i="32"/>
  <c r="J89" i="32"/>
  <c r="I89" i="32"/>
  <c r="H89" i="32"/>
  <c r="J88" i="32"/>
  <c r="I88" i="32"/>
  <c r="H88" i="32"/>
  <c r="J87" i="32"/>
  <c r="I87" i="32"/>
  <c r="H87" i="32"/>
  <c r="J86" i="32"/>
  <c r="I86" i="32"/>
  <c r="H86" i="32"/>
  <c r="J85" i="32"/>
  <c r="I85" i="32"/>
  <c r="H85" i="32"/>
  <c r="J84" i="32"/>
  <c r="I84" i="32"/>
  <c r="H84" i="32"/>
  <c r="J83" i="32"/>
  <c r="I83" i="32"/>
  <c r="H83" i="32"/>
  <c r="J82" i="32"/>
  <c r="I82" i="32"/>
  <c r="H82" i="32"/>
  <c r="J81" i="32"/>
  <c r="I81" i="32"/>
  <c r="H81" i="32"/>
  <c r="J80" i="32"/>
  <c r="I80" i="32"/>
  <c r="H80" i="32"/>
  <c r="J79" i="32"/>
  <c r="I79" i="32"/>
  <c r="H79" i="32"/>
  <c r="J77" i="32"/>
  <c r="I77" i="32"/>
  <c r="H77" i="32"/>
  <c r="J76" i="32"/>
  <c r="I76" i="32"/>
  <c r="H76" i="32"/>
  <c r="J75" i="32"/>
  <c r="I75" i="32"/>
  <c r="H75" i="32"/>
  <c r="J74" i="32"/>
  <c r="I74" i="32"/>
  <c r="H74" i="32"/>
  <c r="J73" i="32"/>
  <c r="I73" i="32"/>
  <c r="H73" i="32"/>
  <c r="J72" i="32"/>
  <c r="I72" i="32"/>
  <c r="H72" i="32"/>
  <c r="J71" i="32"/>
  <c r="I71" i="32"/>
  <c r="H71" i="32"/>
  <c r="J70" i="32"/>
  <c r="I70" i="32"/>
  <c r="H70" i="32"/>
  <c r="J69" i="32"/>
  <c r="I69" i="32"/>
  <c r="H69" i="32"/>
  <c r="J68" i="32"/>
  <c r="I68" i="32"/>
  <c r="H68" i="32"/>
  <c r="J67" i="32"/>
  <c r="I67" i="32"/>
  <c r="H67" i="32"/>
  <c r="J66" i="32"/>
  <c r="I66" i="32"/>
  <c r="H66" i="32"/>
  <c r="J65" i="32"/>
  <c r="I65" i="32"/>
  <c r="H65" i="32"/>
  <c r="J64" i="32"/>
  <c r="I64" i="32"/>
  <c r="H64" i="32"/>
  <c r="J63" i="32"/>
  <c r="I63" i="32"/>
  <c r="H63" i="32"/>
  <c r="J62" i="32"/>
  <c r="I62" i="32"/>
  <c r="H62" i="32"/>
  <c r="J61" i="32"/>
  <c r="I61" i="32"/>
  <c r="H61" i="32"/>
  <c r="J60" i="32"/>
  <c r="I60" i="32"/>
  <c r="H60" i="32"/>
  <c r="J59" i="32"/>
  <c r="I59" i="32"/>
  <c r="H59" i="32"/>
  <c r="J58" i="32"/>
  <c r="I58" i="32"/>
  <c r="H58" i="32"/>
  <c r="J57" i="32"/>
  <c r="I57" i="32"/>
  <c r="H57" i="32"/>
  <c r="J56" i="32"/>
  <c r="I56" i="32"/>
  <c r="H56" i="32"/>
  <c r="J55" i="32"/>
  <c r="I55" i="32"/>
  <c r="H55" i="32"/>
  <c r="J54" i="32"/>
  <c r="I54" i="32"/>
  <c r="H54" i="32"/>
  <c r="J53" i="32"/>
  <c r="I53" i="32"/>
  <c r="H53" i="32"/>
  <c r="J52" i="32"/>
  <c r="I52" i="32"/>
  <c r="H52" i="32"/>
  <c r="J51" i="32"/>
  <c r="I51" i="32"/>
  <c r="H51" i="32"/>
  <c r="J50" i="32"/>
  <c r="I50" i="32"/>
  <c r="H50" i="32"/>
  <c r="J49" i="32"/>
  <c r="I49" i="32"/>
  <c r="H49" i="32"/>
  <c r="J48" i="32"/>
  <c r="I48" i="32"/>
  <c r="H48" i="32"/>
  <c r="J47" i="32"/>
  <c r="I47" i="32"/>
  <c r="H47" i="32"/>
  <c r="J46" i="32"/>
  <c r="I46" i="32"/>
  <c r="H46" i="32"/>
  <c r="J45" i="32"/>
  <c r="I45" i="32"/>
  <c r="H45" i="32"/>
  <c r="J44" i="32"/>
  <c r="I44" i="32"/>
  <c r="H44" i="32"/>
  <c r="J43" i="32"/>
  <c r="I43" i="32"/>
  <c r="H43" i="32"/>
  <c r="J42" i="32"/>
  <c r="I42" i="32"/>
  <c r="H42" i="32"/>
  <c r="J41" i="32"/>
  <c r="I41" i="32"/>
  <c r="H41" i="32"/>
  <c r="J40" i="32"/>
  <c r="I40" i="32"/>
  <c r="H40" i="32"/>
  <c r="J39" i="32"/>
  <c r="I39" i="32"/>
  <c r="H39" i="32"/>
  <c r="J38" i="32"/>
  <c r="I38" i="32"/>
  <c r="H38" i="32"/>
  <c r="J37" i="32"/>
  <c r="I37" i="32"/>
  <c r="H37" i="32"/>
  <c r="J35" i="32"/>
  <c r="I35" i="32"/>
  <c r="H35" i="32"/>
  <c r="J34" i="32"/>
  <c r="I34" i="32"/>
  <c r="H34" i="32"/>
  <c r="J33" i="32"/>
  <c r="I33" i="32"/>
  <c r="H33" i="32"/>
  <c r="J32" i="32"/>
  <c r="I32" i="32"/>
  <c r="H32" i="32"/>
  <c r="J31" i="32"/>
  <c r="I31" i="32"/>
  <c r="H31" i="32"/>
  <c r="J30" i="32"/>
  <c r="I30" i="32"/>
  <c r="H30" i="32"/>
  <c r="J29" i="32"/>
  <c r="I29" i="32"/>
  <c r="H29" i="32"/>
  <c r="J28" i="32"/>
  <c r="I28" i="32"/>
  <c r="H28" i="32"/>
  <c r="J27" i="32"/>
  <c r="I27" i="32"/>
  <c r="H27" i="32"/>
  <c r="J25" i="32"/>
  <c r="I25" i="32"/>
  <c r="H25" i="32"/>
  <c r="J24" i="32"/>
  <c r="I24" i="32"/>
  <c r="H24" i="32"/>
  <c r="J23" i="32"/>
  <c r="I23" i="32"/>
  <c r="H23" i="32"/>
  <c r="J22" i="32"/>
  <c r="I22" i="32"/>
  <c r="H22" i="32"/>
  <c r="J21" i="32"/>
  <c r="I21" i="32"/>
  <c r="H21" i="32"/>
  <c r="J20" i="32"/>
  <c r="I20" i="32"/>
  <c r="H20" i="32"/>
  <c r="J19" i="32"/>
  <c r="I19" i="32"/>
  <c r="H19" i="32"/>
  <c r="J18" i="32"/>
  <c r="I18" i="32"/>
  <c r="H18" i="32"/>
  <c r="J17" i="32"/>
  <c r="I17" i="32"/>
  <c r="H17" i="32"/>
  <c r="J16" i="32"/>
  <c r="I16" i="32"/>
  <c r="H16" i="32"/>
  <c r="J15" i="32"/>
  <c r="I15" i="32"/>
  <c r="H15" i="32"/>
  <c r="J14" i="32"/>
  <c r="I14" i="32"/>
  <c r="H14" i="32"/>
  <c r="J13" i="32"/>
  <c r="I13" i="32"/>
  <c r="H13" i="32"/>
  <c r="J12" i="32"/>
  <c r="I12" i="32"/>
  <c r="H12" i="32"/>
  <c r="J11" i="32"/>
  <c r="I11" i="32"/>
  <c r="H11" i="32"/>
  <c r="J10" i="32"/>
  <c r="I10" i="32"/>
  <c r="H10" i="32"/>
  <c r="J9" i="32"/>
  <c r="I9" i="32"/>
  <c r="H9" i="32"/>
  <c r="J7" i="32"/>
  <c r="I7" i="32"/>
  <c r="H7" i="32"/>
  <c r="J6" i="32"/>
  <c r="I6" i="32"/>
  <c r="H6" i="32"/>
  <c r="J5" i="32"/>
  <c r="I5" i="32"/>
  <c r="H5" i="32"/>
  <c r="J4" i="32"/>
  <c r="I4" i="32"/>
  <c r="H4" i="32"/>
  <c r="J3" i="32"/>
  <c r="I3" i="32"/>
  <c r="H3" i="32"/>
  <c r="J2" i="32"/>
  <c r="J203" i="32" s="1"/>
  <c r="I2" i="32"/>
  <c r="I203" i="32" s="1"/>
  <c r="H2" i="32"/>
  <c r="H203" i="32" s="1"/>
  <c r="L211" i="31"/>
  <c r="K211" i="31"/>
  <c r="J211" i="31"/>
  <c r="I211" i="31"/>
  <c r="G208" i="31"/>
  <c r="O204" i="31"/>
  <c r="N204" i="31"/>
  <c r="M204" i="31"/>
  <c r="H208" i="31" s="1"/>
  <c r="L204" i="31"/>
  <c r="K204" i="31"/>
  <c r="J204" i="31"/>
  <c r="I204" i="31"/>
  <c r="E208" i="31" s="1"/>
  <c r="H204" i="31"/>
  <c r="G204" i="31"/>
  <c r="F204" i="31"/>
  <c r="E204" i="31"/>
  <c r="D204" i="31"/>
  <c r="C204" i="31"/>
  <c r="I187" i="30"/>
  <c r="H187" i="30"/>
  <c r="G187" i="30"/>
  <c r="F187" i="30"/>
  <c r="E187" i="30"/>
  <c r="D186" i="30"/>
  <c r="I185" i="30"/>
  <c r="H185" i="30"/>
  <c r="G185" i="30"/>
  <c r="F185" i="30"/>
  <c r="E185" i="30"/>
  <c r="D185" i="30"/>
  <c r="I184" i="30"/>
  <c r="H184" i="30"/>
  <c r="G184" i="30"/>
  <c r="F184" i="30"/>
  <c r="E184" i="30"/>
  <c r="D184" i="30"/>
  <c r="C204" i="29"/>
  <c r="C203" i="29"/>
  <c r="E205" i="32" l="1"/>
  <c r="E208" i="32" s="1"/>
  <c r="G208" i="32" s="1"/>
  <c r="F205" i="32"/>
  <c r="F208" i="32" s="1"/>
  <c r="C204" i="32"/>
  <c r="F208" i="31"/>
  <c r="P204" i="31"/>
  <c r="C208" i="31"/>
  <c r="N205" i="31"/>
  <c r="D208" i="31"/>
  <c r="I208" i="31"/>
  <c r="Q196" i="25"/>
  <c r="Q195" i="25"/>
  <c r="Q194" i="25"/>
  <c r="Q193" i="25"/>
  <c r="Q192" i="25"/>
  <c r="Q191" i="25"/>
  <c r="Q190" i="25"/>
  <c r="Q189" i="25"/>
  <c r="Q188" i="25"/>
  <c r="Q187" i="25"/>
  <c r="Q186" i="25"/>
  <c r="Q185" i="25"/>
  <c r="Q184" i="25"/>
  <c r="Q183" i="25"/>
  <c r="Q182" i="25"/>
  <c r="Q181" i="25"/>
  <c r="Q179" i="25"/>
  <c r="Q178" i="25"/>
  <c r="Q177" i="25"/>
  <c r="Q176" i="25"/>
  <c r="Q175" i="25"/>
  <c r="Q174" i="25"/>
  <c r="Q173" i="25"/>
  <c r="Q172" i="25"/>
  <c r="Q171" i="25"/>
  <c r="Q170" i="25"/>
  <c r="Q169" i="25"/>
  <c r="Q168" i="25"/>
  <c r="Q167" i="25"/>
  <c r="Q166" i="25"/>
  <c r="Q165" i="25"/>
  <c r="Q164" i="25"/>
  <c r="Q163" i="25"/>
  <c r="Q162" i="25"/>
  <c r="Q161" i="25"/>
  <c r="Q160" i="25"/>
  <c r="Q159" i="25"/>
  <c r="Q158" i="25"/>
  <c r="Q157" i="25"/>
  <c r="Q156" i="25"/>
  <c r="Q155" i="25"/>
  <c r="Q154" i="25"/>
  <c r="Q153" i="25"/>
  <c r="Q152" i="25"/>
  <c r="Q151" i="25"/>
  <c r="Q150" i="25"/>
  <c r="Q149" i="25"/>
  <c r="Q148" i="25"/>
  <c r="Q147" i="25"/>
  <c r="Q146" i="25"/>
  <c r="Q145" i="25"/>
  <c r="Q144" i="25"/>
  <c r="Q143" i="25"/>
  <c r="Q142" i="25"/>
  <c r="Q141" i="25"/>
  <c r="Q140" i="25"/>
  <c r="Q139" i="25"/>
  <c r="Q138" i="25"/>
  <c r="Q137" i="25"/>
  <c r="Q136" i="25"/>
  <c r="Q135" i="25"/>
  <c r="Q134" i="25"/>
  <c r="Q133" i="25"/>
  <c r="Q132" i="25"/>
  <c r="Q131" i="25"/>
  <c r="Q130" i="25"/>
  <c r="Q129" i="25"/>
  <c r="Q128" i="25"/>
  <c r="Q127" i="25"/>
  <c r="Q126" i="25"/>
  <c r="Q125" i="25"/>
  <c r="Q124" i="25"/>
  <c r="Q123" i="25"/>
  <c r="Q122" i="25"/>
  <c r="Q121" i="25"/>
  <c r="Q120" i="25"/>
  <c r="Q119" i="25"/>
  <c r="Q118" i="25"/>
  <c r="Q117" i="25"/>
  <c r="Q116" i="25"/>
  <c r="Q113" i="25"/>
  <c r="Q112" i="25"/>
  <c r="Q111" i="25"/>
  <c r="Q110" i="25"/>
  <c r="Q109" i="25"/>
  <c r="Q108" i="25"/>
  <c r="Q107" i="25"/>
  <c r="Q106" i="25"/>
  <c r="Q105" i="25"/>
  <c r="Q104" i="25"/>
  <c r="Q103" i="25"/>
  <c r="Q102" i="25"/>
  <c r="Q101" i="25"/>
  <c r="Q100" i="25"/>
  <c r="Q99" i="25"/>
  <c r="Q98" i="25"/>
  <c r="Q97" i="25"/>
  <c r="Q96" i="25"/>
  <c r="Q95" i="25"/>
  <c r="Q94" i="25"/>
  <c r="Q93" i="25"/>
  <c r="Q92" i="25"/>
  <c r="Q91" i="25"/>
  <c r="Q90" i="25"/>
  <c r="Q89" i="25"/>
  <c r="Q88" i="25"/>
  <c r="Q87" i="25"/>
  <c r="Q86" i="25"/>
  <c r="Q84" i="25"/>
  <c r="Q83" i="25"/>
  <c r="Q82" i="25"/>
  <c r="Q81" i="25"/>
  <c r="Q80" i="25"/>
  <c r="Q79" i="25"/>
  <c r="Q78" i="25"/>
  <c r="Q77" i="25"/>
  <c r="Q76" i="25"/>
  <c r="Q75" i="25"/>
  <c r="Q74" i="25"/>
  <c r="Q73" i="25"/>
  <c r="Q72" i="25"/>
  <c r="Q71" i="25"/>
  <c r="Q70" i="25"/>
  <c r="Q69" i="25"/>
  <c r="Q68" i="25"/>
  <c r="Q67" i="25"/>
  <c r="Q66" i="25"/>
  <c r="Q65" i="25"/>
  <c r="Q64" i="25"/>
  <c r="Q62" i="25"/>
  <c r="Q61" i="25"/>
  <c r="Q60" i="25"/>
  <c r="Q59" i="25"/>
  <c r="Q58" i="25"/>
  <c r="Q57" i="25"/>
  <c r="Q55" i="25"/>
  <c r="Q54" i="25"/>
  <c r="Q53" i="25"/>
  <c r="Q52" i="25"/>
  <c r="Q51" i="25"/>
  <c r="Q50" i="25"/>
  <c r="Q49" i="25"/>
  <c r="Q48" i="25"/>
  <c r="Q47" i="25"/>
  <c r="Q46" i="25"/>
  <c r="Q45" i="25"/>
  <c r="Q44" i="25"/>
  <c r="Q43" i="25"/>
  <c r="Q42" i="25"/>
  <c r="Q41" i="25"/>
  <c r="Q40" i="25"/>
  <c r="Q39" i="25"/>
  <c r="Q38" i="25"/>
  <c r="Q37" i="25"/>
  <c r="Q36" i="25"/>
  <c r="Q34" i="25"/>
  <c r="Q33" i="25"/>
  <c r="Q32" i="25"/>
  <c r="Q31" i="25"/>
  <c r="Q30" i="25"/>
  <c r="Q29" i="25"/>
  <c r="Q28" i="25"/>
  <c r="Q27" i="25"/>
  <c r="Q26" i="25"/>
  <c r="Q25" i="25"/>
  <c r="Q24" i="25"/>
  <c r="Q23" i="25"/>
  <c r="Q22" i="25"/>
  <c r="Q21" i="25"/>
  <c r="Q20" i="25"/>
  <c r="Q19" i="25"/>
  <c r="Q18" i="25"/>
  <c r="Q17" i="25"/>
  <c r="Q16" i="25"/>
  <c r="Q15" i="25"/>
  <c r="Q14" i="25"/>
  <c r="Q13" i="25"/>
  <c r="Q12" i="25"/>
  <c r="Q11" i="25"/>
  <c r="Q10" i="25"/>
  <c r="Q9" i="25"/>
  <c r="Q8" i="25"/>
  <c r="Q7" i="25"/>
  <c r="Q6" i="25"/>
  <c r="Q5" i="25"/>
  <c r="Q4" i="25"/>
  <c r="Q3" i="25"/>
  <c r="Q2" i="25"/>
  <c r="O205" i="31" l="1"/>
  <c r="Q204" i="31"/>
  <c r="F209" i="31" s="1"/>
  <c r="E212" i="31" s="1"/>
  <c r="P205" i="31"/>
  <c r="E205" i="31"/>
  <c r="K212" i="31" s="1"/>
  <c r="M205" i="31"/>
  <c r="L205" i="31"/>
  <c r="G205" i="31"/>
  <c r="F205" i="31"/>
  <c r="L212" i="31" s="1"/>
  <c r="D209" i="31"/>
  <c r="C212" i="31" s="1"/>
  <c r="I205" i="31"/>
  <c r="H205" i="31"/>
  <c r="C205" i="31"/>
  <c r="I212" i="31" s="1"/>
  <c r="D205" i="31"/>
  <c r="J212" i="31" s="1"/>
  <c r="C209" i="31"/>
  <c r="J208" i="31"/>
  <c r="K205" i="31"/>
  <c r="J205" i="31"/>
  <c r="S97" i="19"/>
  <c r="R97" i="19"/>
  <c r="Q97" i="19"/>
  <c r="P97" i="19"/>
  <c r="O97" i="19"/>
  <c r="N97" i="19"/>
  <c r="M97" i="19"/>
  <c r="L97" i="19"/>
  <c r="K97" i="19"/>
  <c r="J97" i="19"/>
  <c r="I97" i="19"/>
  <c r="H97" i="19"/>
  <c r="G97" i="19"/>
  <c r="F97" i="19"/>
  <c r="E97" i="19"/>
  <c r="U96" i="19"/>
  <c r="T96" i="19"/>
  <c r="U95" i="19"/>
  <c r="T95" i="19"/>
  <c r="U94" i="19"/>
  <c r="T94" i="19"/>
  <c r="U93" i="19"/>
  <c r="T93" i="19"/>
  <c r="U92" i="19"/>
  <c r="T92" i="19"/>
  <c r="U91" i="19"/>
  <c r="T91" i="19"/>
  <c r="U90" i="19"/>
  <c r="T90" i="19"/>
  <c r="U89" i="19"/>
  <c r="T89" i="19"/>
  <c r="U88" i="19"/>
  <c r="T87" i="19"/>
  <c r="U86" i="19"/>
  <c r="U85" i="19"/>
  <c r="T85" i="19"/>
  <c r="U84" i="19"/>
  <c r="T84" i="19"/>
  <c r="U83" i="19"/>
  <c r="T83" i="19"/>
  <c r="U82" i="19"/>
  <c r="T82" i="19"/>
  <c r="U80" i="19"/>
  <c r="T80" i="19"/>
  <c r="U78" i="19"/>
  <c r="T78" i="19"/>
  <c r="U77" i="19"/>
  <c r="T77" i="19"/>
  <c r="U76" i="19"/>
  <c r="T76" i="19"/>
  <c r="U75" i="19"/>
  <c r="T75" i="19"/>
  <c r="U74" i="19"/>
  <c r="T74" i="19"/>
  <c r="U73" i="19"/>
  <c r="T73" i="19"/>
  <c r="U72" i="19"/>
  <c r="T72" i="19"/>
  <c r="U71" i="19"/>
  <c r="T71" i="19"/>
  <c r="U70" i="19"/>
  <c r="T70" i="19"/>
  <c r="U69" i="19"/>
  <c r="T69" i="19"/>
  <c r="U68" i="19"/>
  <c r="T68" i="19"/>
  <c r="U67" i="19"/>
  <c r="T67" i="19"/>
  <c r="U66" i="19"/>
  <c r="T66" i="19"/>
  <c r="U65" i="19"/>
  <c r="T65" i="19"/>
  <c r="U64" i="19"/>
  <c r="T64" i="19"/>
  <c r="U63" i="19"/>
  <c r="T63" i="19"/>
  <c r="U62" i="19"/>
  <c r="T62" i="19"/>
  <c r="T61" i="19"/>
  <c r="U60" i="19"/>
  <c r="T60" i="19"/>
  <c r="U59" i="19"/>
  <c r="T59" i="19"/>
  <c r="U58" i="19"/>
  <c r="T58" i="19"/>
  <c r="U57" i="19"/>
  <c r="T57" i="19"/>
  <c r="U56" i="19"/>
  <c r="T56" i="19"/>
  <c r="U55" i="19"/>
  <c r="T55" i="19"/>
  <c r="U53" i="19"/>
  <c r="T53" i="19"/>
  <c r="U52" i="19"/>
  <c r="T52" i="19"/>
  <c r="U51" i="19"/>
  <c r="T51" i="19"/>
  <c r="U50" i="19"/>
  <c r="T50" i="19"/>
  <c r="U49" i="19"/>
  <c r="T49" i="19"/>
  <c r="U48" i="19"/>
  <c r="T48" i="19"/>
  <c r="U47" i="19"/>
  <c r="T47" i="19"/>
  <c r="U46" i="19"/>
  <c r="T46" i="19"/>
  <c r="T45" i="19"/>
  <c r="T44" i="19"/>
  <c r="U43" i="19"/>
  <c r="T43" i="19"/>
  <c r="T42" i="19"/>
  <c r="U41" i="19"/>
  <c r="T41" i="19"/>
  <c r="U40" i="19"/>
  <c r="T40" i="19"/>
  <c r="T38" i="19"/>
  <c r="U37" i="19"/>
  <c r="T37" i="19"/>
  <c r="U36" i="19"/>
  <c r="T36" i="19"/>
  <c r="U35" i="19"/>
  <c r="T35" i="19"/>
  <c r="U34" i="19"/>
  <c r="T34" i="19"/>
  <c r="U33" i="19"/>
  <c r="T33" i="19"/>
  <c r="U32" i="19"/>
  <c r="T32" i="19"/>
  <c r="U31" i="19"/>
  <c r="T31" i="19"/>
  <c r="U30" i="19"/>
  <c r="T30" i="19"/>
  <c r="U29" i="19"/>
  <c r="T29" i="19"/>
  <c r="U28" i="19"/>
  <c r="T28" i="19"/>
  <c r="U27" i="19"/>
  <c r="T27" i="19"/>
  <c r="U26" i="19"/>
  <c r="T26" i="19"/>
  <c r="U25" i="19"/>
  <c r="T25" i="19"/>
  <c r="U24" i="19"/>
  <c r="T24" i="19"/>
  <c r="U23" i="19"/>
  <c r="T23" i="19"/>
  <c r="U22" i="19"/>
  <c r="T22" i="19"/>
  <c r="U21" i="19"/>
  <c r="T21" i="19"/>
  <c r="U20" i="19"/>
  <c r="T20" i="19"/>
  <c r="U19" i="19"/>
  <c r="T19" i="19"/>
  <c r="U18" i="19"/>
  <c r="T18" i="19"/>
  <c r="U17" i="19"/>
  <c r="T17" i="19"/>
  <c r="U16" i="19"/>
  <c r="T16" i="19"/>
  <c r="U15" i="19"/>
  <c r="T15" i="19"/>
  <c r="T13" i="19"/>
  <c r="U12" i="19"/>
  <c r="T12" i="19"/>
  <c r="T11" i="19"/>
  <c r="U10" i="19"/>
  <c r="T10" i="19"/>
  <c r="U9" i="19"/>
  <c r="T9" i="19"/>
  <c r="U8" i="19"/>
  <c r="T8" i="19"/>
  <c r="U7" i="19"/>
  <c r="T7" i="19"/>
  <c r="T6" i="19"/>
  <c r="U5" i="19"/>
  <c r="T5" i="19"/>
  <c r="U4" i="19"/>
  <c r="U3" i="19"/>
  <c r="T3" i="19"/>
  <c r="G209" i="31" l="1"/>
  <c r="F212" i="31" s="1"/>
  <c r="E209" i="31"/>
  <c r="D212" i="31" s="1"/>
  <c r="M212" i="31" s="1"/>
  <c r="H209" i="31"/>
  <c r="G212" i="31" s="1"/>
  <c r="I209" i="31"/>
  <c r="H212" i="31" s="1"/>
  <c r="U98" i="19"/>
  <c r="T98" i="19"/>
  <c r="P148" i="16"/>
  <c r="N148" i="16"/>
  <c r="M148" i="16"/>
  <c r="L148" i="16"/>
  <c r="K148" i="16"/>
  <c r="J148" i="16"/>
  <c r="I148" i="16"/>
  <c r="H148" i="16"/>
  <c r="G148" i="16"/>
  <c r="F148" i="16"/>
  <c r="E148" i="16"/>
  <c r="P147" i="16"/>
  <c r="N147" i="16"/>
  <c r="M147" i="16"/>
  <c r="L147" i="16"/>
  <c r="K147" i="16"/>
  <c r="J147" i="16"/>
  <c r="I147" i="16"/>
  <c r="H147" i="16"/>
  <c r="G147" i="16"/>
  <c r="F147" i="16"/>
  <c r="E147" i="16"/>
  <c r="P146" i="16"/>
  <c r="N146" i="16"/>
  <c r="M146" i="16"/>
  <c r="L146" i="16"/>
  <c r="K146" i="16"/>
  <c r="J146" i="16"/>
  <c r="I146" i="16"/>
  <c r="H146" i="16"/>
  <c r="G146" i="16"/>
  <c r="F146" i="16"/>
  <c r="E146" i="16"/>
  <c r="P145" i="16"/>
  <c r="N145" i="16"/>
  <c r="M145" i="16"/>
  <c r="L145" i="16"/>
  <c r="K145" i="16"/>
  <c r="J145" i="16"/>
  <c r="I145" i="16"/>
  <c r="H145" i="16"/>
  <c r="G145" i="16"/>
  <c r="F145" i="16"/>
  <c r="E145" i="16"/>
  <c r="P144" i="16"/>
  <c r="N144" i="16"/>
  <c r="M144" i="16"/>
  <c r="L144" i="16"/>
  <c r="K144" i="16"/>
  <c r="J144" i="16"/>
  <c r="I144" i="16"/>
  <c r="H144" i="16"/>
  <c r="G144" i="16"/>
  <c r="F144" i="16"/>
  <c r="E144" i="16"/>
  <c r="O142" i="16"/>
  <c r="O141" i="16"/>
  <c r="O140" i="16"/>
  <c r="O139" i="16"/>
  <c r="O138" i="16"/>
  <c r="O137" i="16"/>
  <c r="O136" i="16"/>
  <c r="O135" i="16"/>
  <c r="O134" i="16"/>
  <c r="O133" i="16"/>
  <c r="O132" i="16"/>
  <c r="O131" i="16"/>
  <c r="O130" i="16"/>
  <c r="O129" i="16"/>
  <c r="O128" i="16"/>
  <c r="O127" i="16"/>
  <c r="O126" i="16"/>
  <c r="O125" i="16"/>
  <c r="O124" i="16"/>
  <c r="O123" i="16"/>
  <c r="O122" i="16"/>
  <c r="O121" i="16"/>
  <c r="O120" i="16"/>
  <c r="O119" i="16"/>
  <c r="O118" i="16"/>
  <c r="O117" i="16"/>
  <c r="O116" i="16"/>
  <c r="O115" i="16"/>
  <c r="O114" i="16"/>
  <c r="O113" i="16"/>
  <c r="O112" i="16"/>
  <c r="O111" i="16"/>
  <c r="O110" i="16"/>
  <c r="O109" i="16"/>
  <c r="O108" i="16"/>
  <c r="O107" i="16"/>
  <c r="O106" i="16"/>
  <c r="O105" i="16"/>
  <c r="O104" i="16"/>
  <c r="O103" i="16"/>
  <c r="Q102" i="16"/>
  <c r="O102" i="16"/>
  <c r="Q101" i="16"/>
  <c r="O101" i="16"/>
  <c r="Q100" i="16"/>
  <c r="O100" i="16"/>
  <c r="Q99" i="16"/>
  <c r="O99" i="16"/>
  <c r="Q98" i="16"/>
  <c r="O98" i="16"/>
  <c r="Q97" i="16"/>
  <c r="O97" i="16"/>
  <c r="Q96" i="16"/>
  <c r="O96" i="16"/>
  <c r="Q95" i="16"/>
  <c r="O95" i="16"/>
  <c r="Q94" i="16"/>
  <c r="O94" i="16"/>
  <c r="Q93" i="16"/>
  <c r="O93" i="16"/>
  <c r="Q92" i="16"/>
  <c r="O92" i="16"/>
  <c r="Q91" i="16"/>
  <c r="O91" i="16"/>
  <c r="O90" i="16"/>
  <c r="O89" i="16"/>
  <c r="O88" i="16"/>
  <c r="Q87" i="16"/>
  <c r="O87" i="16"/>
  <c r="Q86" i="16"/>
  <c r="O86" i="16"/>
  <c r="Q85" i="16"/>
  <c r="O85" i="16"/>
  <c r="Q84" i="16"/>
  <c r="O84" i="16"/>
  <c r="Q83" i="16"/>
  <c r="O83" i="16"/>
  <c r="Q82" i="16"/>
  <c r="O82" i="16"/>
  <c r="Q81" i="16"/>
  <c r="O81" i="16"/>
  <c r="Q80" i="16"/>
  <c r="O80" i="16"/>
  <c r="Q79" i="16"/>
  <c r="O79" i="16"/>
  <c r="Q78" i="16"/>
  <c r="O78" i="16"/>
  <c r="Q77" i="16"/>
  <c r="O77" i="16"/>
  <c r="Q76" i="16"/>
  <c r="O76" i="16"/>
  <c r="Q75" i="16"/>
  <c r="O75" i="16"/>
  <c r="Q74" i="16"/>
  <c r="O74" i="16"/>
  <c r="Q73" i="16"/>
  <c r="O73" i="16"/>
  <c r="Q72" i="16"/>
  <c r="O72" i="16"/>
  <c r="Q71" i="16"/>
  <c r="O71" i="16"/>
  <c r="Q70" i="16"/>
  <c r="O70" i="16"/>
  <c r="Q69" i="16"/>
  <c r="O69" i="16"/>
  <c r="Q68" i="16"/>
  <c r="O68" i="16"/>
  <c r="Q67" i="16"/>
  <c r="O67" i="16"/>
  <c r="Q66" i="16"/>
  <c r="O66" i="16"/>
  <c r="O65" i="16"/>
  <c r="O64" i="16"/>
  <c r="Q64" i="16" s="1"/>
  <c r="Q63" i="16"/>
  <c r="R63" i="16" s="1"/>
  <c r="O63" i="16"/>
  <c r="O62" i="16"/>
  <c r="Q62" i="16" s="1"/>
  <c r="Q61" i="16"/>
  <c r="O61" i="16"/>
  <c r="R61" i="16" s="1"/>
  <c r="O60" i="16"/>
  <c r="Q60" i="16" s="1"/>
  <c r="R60" i="16" s="1"/>
  <c r="Q59" i="16"/>
  <c r="R59" i="16" s="1"/>
  <c r="O59" i="16"/>
  <c r="O58" i="16"/>
  <c r="Q58" i="16" s="1"/>
  <c r="Q57" i="16"/>
  <c r="O57" i="16"/>
  <c r="R57" i="16" s="1"/>
  <c r="O56" i="16"/>
  <c r="Q56" i="16" s="1"/>
  <c r="R56" i="16" s="1"/>
  <c r="Q55" i="16"/>
  <c r="R55" i="16" s="1"/>
  <c r="O55" i="16"/>
  <c r="O54" i="16"/>
  <c r="Q54" i="16" s="1"/>
  <c r="Q53" i="16"/>
  <c r="O53" i="16"/>
  <c r="R53" i="16" s="1"/>
  <c r="O52" i="16"/>
  <c r="Q52" i="16" s="1"/>
  <c r="R52" i="16" s="1"/>
  <c r="Q51" i="16"/>
  <c r="R51" i="16" s="1"/>
  <c r="O51" i="16"/>
  <c r="O50" i="16"/>
  <c r="Q50" i="16" s="1"/>
  <c r="Q49" i="16"/>
  <c r="O49" i="16"/>
  <c r="R49" i="16" s="1"/>
  <c r="O48" i="16"/>
  <c r="Q48" i="16" s="1"/>
  <c r="R48" i="16" s="1"/>
  <c r="Q47" i="16"/>
  <c r="R47" i="16" s="1"/>
  <c r="O47" i="16"/>
  <c r="O46" i="16"/>
  <c r="Q46" i="16" s="1"/>
  <c r="Q45" i="16"/>
  <c r="O45" i="16"/>
  <c r="R45" i="16" s="1"/>
  <c r="O44" i="16"/>
  <c r="Q44" i="16" s="1"/>
  <c r="R44" i="16" s="1"/>
  <c r="Q43" i="16"/>
  <c r="R43" i="16" s="1"/>
  <c r="O43" i="16"/>
  <c r="O42" i="16"/>
  <c r="Q42" i="16" s="1"/>
  <c r="Q41" i="16"/>
  <c r="O41" i="16"/>
  <c r="R41" i="16" s="1"/>
  <c r="O40" i="16"/>
  <c r="Q40" i="16" s="1"/>
  <c r="R40" i="16" s="1"/>
  <c r="Q39" i="16"/>
  <c r="R39" i="16" s="1"/>
  <c r="O39" i="16"/>
  <c r="O38" i="16"/>
  <c r="Q38" i="16" s="1"/>
  <c r="Q37" i="16"/>
  <c r="O37" i="16"/>
  <c r="R37" i="16" s="1"/>
  <c r="O36" i="16"/>
  <c r="Q36" i="16" s="1"/>
  <c r="R36" i="16" s="1"/>
  <c r="Q35" i="16"/>
  <c r="R35" i="16" s="1"/>
  <c r="O35" i="16"/>
  <c r="O34" i="16"/>
  <c r="Q34" i="16" s="1"/>
  <c r="Q33" i="16"/>
  <c r="O33" i="16"/>
  <c r="R33" i="16" s="1"/>
  <c r="O32" i="16"/>
  <c r="Q32" i="16" s="1"/>
  <c r="R32" i="16" s="1"/>
  <c r="Q31" i="16"/>
  <c r="R31" i="16" s="1"/>
  <c r="O31" i="16"/>
  <c r="O30" i="16"/>
  <c r="Q30" i="16" s="1"/>
  <c r="Q29" i="16"/>
  <c r="O29" i="16"/>
  <c r="R29" i="16" s="1"/>
  <c r="O28" i="16"/>
  <c r="Q28" i="16" s="1"/>
  <c r="R28" i="16" s="1"/>
  <c r="Q27" i="16"/>
  <c r="R27" i="16" s="1"/>
  <c r="O27" i="16"/>
  <c r="O26" i="16"/>
  <c r="Q26" i="16" s="1"/>
  <c r="Q25" i="16"/>
  <c r="O25" i="16"/>
  <c r="R25" i="16" s="1"/>
  <c r="O24" i="16"/>
  <c r="Q24" i="16" s="1"/>
  <c r="R24" i="16" s="1"/>
  <c r="Q23" i="16"/>
  <c r="R23" i="16" s="1"/>
  <c r="O23" i="16"/>
  <c r="O22" i="16"/>
  <c r="Q22" i="16" s="1"/>
  <c r="Q21" i="16"/>
  <c r="O21" i="16"/>
  <c r="R21" i="16" s="1"/>
  <c r="O20" i="16"/>
  <c r="Q20" i="16" s="1"/>
  <c r="R20" i="16" s="1"/>
  <c r="O19" i="16"/>
  <c r="Q19" i="16" s="1"/>
  <c r="R19" i="16" s="1"/>
  <c r="O18" i="16"/>
  <c r="Q18" i="16" s="1"/>
  <c r="R18" i="16" s="1"/>
  <c r="Q17" i="16"/>
  <c r="R17" i="16" s="1"/>
  <c r="O17" i="16"/>
  <c r="O16" i="16"/>
  <c r="Q16" i="16" s="1"/>
  <c r="Q15" i="16"/>
  <c r="O15" i="16"/>
  <c r="R15" i="16" s="1"/>
  <c r="O14" i="16"/>
  <c r="Q14" i="16" s="1"/>
  <c r="R14" i="16" s="1"/>
  <c r="Q13" i="16"/>
  <c r="R13" i="16" s="1"/>
  <c r="O13" i="16"/>
  <c r="O12" i="16"/>
  <c r="Q12" i="16" s="1"/>
  <c r="Q11" i="16"/>
  <c r="O11" i="16"/>
  <c r="R11" i="16" s="1"/>
  <c r="O10" i="16"/>
  <c r="Q10" i="16" s="1"/>
  <c r="R10" i="16" s="1"/>
  <c r="Q9" i="16"/>
  <c r="R9" i="16" s="1"/>
  <c r="O9" i="16"/>
  <c r="O8" i="16"/>
  <c r="Q8" i="16" s="1"/>
  <c r="R8" i="16" s="1"/>
  <c r="Q7" i="16"/>
  <c r="R7" i="16" s="1"/>
  <c r="O7" i="16"/>
  <c r="O6" i="16"/>
  <c r="Q6" i="16" s="1"/>
  <c r="R6" i="16" s="1"/>
  <c r="A6" i="16"/>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3" i="16" s="1"/>
  <c r="A124" i="16" s="1"/>
  <c r="A125" i="16" s="1"/>
  <c r="A126" i="16" s="1"/>
  <c r="A127" i="16" s="1"/>
  <c r="A128" i="16" s="1"/>
  <c r="A129" i="16" s="1"/>
  <c r="A130" i="16" s="1"/>
  <c r="A131" i="16" s="1"/>
  <c r="A132" i="16" s="1"/>
  <c r="A133" i="16" s="1"/>
  <c r="A134" i="16" s="1"/>
  <c r="A135" i="16" s="1"/>
  <c r="A136" i="16" s="1"/>
  <c r="A137" i="16" s="1"/>
  <c r="A138" i="16" s="1"/>
  <c r="A139" i="16" s="1"/>
  <c r="A140" i="16" s="1"/>
  <c r="A141" i="16" s="1"/>
  <c r="A142" i="16" s="1"/>
  <c r="O5" i="16"/>
  <c r="P158" i="15"/>
  <c r="M158" i="15"/>
  <c r="L158" i="15"/>
  <c r="K158" i="15"/>
  <c r="J158" i="15"/>
  <c r="I158" i="15"/>
  <c r="H158" i="15"/>
  <c r="G158" i="15"/>
  <c r="F158" i="15"/>
  <c r="E158" i="15"/>
  <c r="D158" i="15"/>
  <c r="O155" i="15"/>
  <c r="N155" i="15"/>
  <c r="Q154" i="15"/>
  <c r="O154" i="15"/>
  <c r="N154" i="15"/>
  <c r="O153" i="15"/>
  <c r="Q153" i="15" s="1"/>
  <c r="N153" i="15"/>
  <c r="O152" i="15"/>
  <c r="Q152" i="15" s="1"/>
  <c r="N152" i="15"/>
  <c r="O151" i="15"/>
  <c r="Q151" i="15" s="1"/>
  <c r="N151" i="15"/>
  <c r="Q150" i="15"/>
  <c r="O150" i="15"/>
  <c r="N150" i="15"/>
  <c r="Q149" i="15"/>
  <c r="N149" i="15"/>
  <c r="Q148" i="15"/>
  <c r="N148" i="15"/>
  <c r="O147" i="15"/>
  <c r="Q147" i="15" s="1"/>
  <c r="N147" i="15"/>
  <c r="O146" i="15"/>
  <c r="Q146" i="15" s="1"/>
  <c r="N146" i="15"/>
  <c r="O145" i="15"/>
  <c r="Q145" i="15" s="1"/>
  <c r="N145" i="15"/>
  <c r="Q144" i="15"/>
  <c r="O144" i="15"/>
  <c r="N144" i="15"/>
  <c r="O143" i="15"/>
  <c r="Q143" i="15" s="1"/>
  <c r="N143" i="15"/>
  <c r="Q142" i="15"/>
  <c r="N142" i="15"/>
  <c r="Q141" i="15"/>
  <c r="N141" i="15"/>
  <c r="O140" i="15"/>
  <c r="Q140" i="15" s="1"/>
  <c r="N140" i="15"/>
  <c r="Q139" i="15"/>
  <c r="N139" i="15"/>
  <c r="O138" i="15"/>
  <c r="Q138" i="15" s="1"/>
  <c r="N138" i="15"/>
  <c r="Q137" i="15"/>
  <c r="O137" i="15"/>
  <c r="N137" i="15"/>
  <c r="O136" i="15"/>
  <c r="Q136" i="15" s="1"/>
  <c r="N136" i="15"/>
  <c r="Q135" i="15"/>
  <c r="N135" i="15"/>
  <c r="O134" i="15"/>
  <c r="Q134" i="15" s="1"/>
  <c r="N134" i="15"/>
  <c r="O133" i="15"/>
  <c r="Q133" i="15" s="1"/>
  <c r="N133" i="15"/>
  <c r="Q132" i="15"/>
  <c r="N132" i="15"/>
  <c r="Q131" i="15"/>
  <c r="O131" i="15"/>
  <c r="N131" i="15"/>
  <c r="O130" i="15"/>
  <c r="Q130" i="15" s="1"/>
  <c r="N130" i="15"/>
  <c r="O129" i="15"/>
  <c r="Q129" i="15" s="1"/>
  <c r="N129" i="15"/>
  <c r="O128" i="15"/>
  <c r="Q128" i="15" s="1"/>
  <c r="N128" i="15"/>
  <c r="Q127" i="15"/>
  <c r="O127" i="15"/>
  <c r="N127" i="15"/>
  <c r="O126" i="15"/>
  <c r="Q126" i="15" s="1"/>
  <c r="N126" i="15"/>
  <c r="O125" i="15"/>
  <c r="Q125" i="15" s="1"/>
  <c r="N125" i="15"/>
  <c r="O124" i="15"/>
  <c r="Q124" i="15" s="1"/>
  <c r="N124" i="15"/>
  <c r="Q123" i="15"/>
  <c r="O123" i="15"/>
  <c r="N123" i="15"/>
  <c r="O122" i="15"/>
  <c r="Q122" i="15" s="1"/>
  <c r="N122" i="15"/>
  <c r="O121" i="15"/>
  <c r="Q121" i="15" s="1"/>
  <c r="N121" i="15"/>
  <c r="O120" i="15"/>
  <c r="Q120" i="15" s="1"/>
  <c r="N120" i="15"/>
  <c r="Q119" i="15"/>
  <c r="O119" i="15"/>
  <c r="N119" i="15"/>
  <c r="O118" i="15"/>
  <c r="Q118" i="15" s="1"/>
  <c r="N118" i="15"/>
  <c r="O117" i="15"/>
  <c r="Q117" i="15" s="1"/>
  <c r="N117" i="15"/>
  <c r="O116" i="15"/>
  <c r="Q116" i="15" s="1"/>
  <c r="N116" i="15"/>
  <c r="Q115" i="15"/>
  <c r="O115" i="15"/>
  <c r="N115" i="15"/>
  <c r="O114" i="15"/>
  <c r="Q114" i="15" s="1"/>
  <c r="N114" i="15"/>
  <c r="O113" i="15"/>
  <c r="Q113" i="15" s="1"/>
  <c r="N113" i="15"/>
  <c r="Q112" i="15"/>
  <c r="N112" i="15"/>
  <c r="O111" i="15"/>
  <c r="Q111" i="15" s="1"/>
  <c r="N111" i="15"/>
  <c r="Q110" i="15"/>
  <c r="O110" i="15"/>
  <c r="N110" i="15"/>
  <c r="O109" i="15"/>
  <c r="Q109" i="15" s="1"/>
  <c r="N109" i="15"/>
  <c r="Q108" i="15"/>
  <c r="N108" i="15"/>
  <c r="Q107" i="15"/>
  <c r="N107" i="15"/>
  <c r="O106" i="15"/>
  <c r="Q106" i="15" s="1"/>
  <c r="N106" i="15"/>
  <c r="Q105" i="15"/>
  <c r="N105" i="15"/>
  <c r="O104" i="15"/>
  <c r="Q104" i="15" s="1"/>
  <c r="N104" i="15"/>
  <c r="Q103" i="15"/>
  <c r="N103" i="15"/>
  <c r="Q102" i="15"/>
  <c r="O102" i="15"/>
  <c r="N102" i="15"/>
  <c r="O101" i="15"/>
  <c r="Q101" i="15" s="1"/>
  <c r="N101" i="15"/>
  <c r="O100" i="15"/>
  <c r="Q100" i="15" s="1"/>
  <c r="N100" i="15"/>
  <c r="O99" i="15"/>
  <c r="Q99" i="15" s="1"/>
  <c r="N99" i="15"/>
  <c r="Q98" i="15"/>
  <c r="O98" i="15"/>
  <c r="N98" i="15"/>
  <c r="O97" i="15"/>
  <c r="Q97" i="15" s="1"/>
  <c r="N97" i="15"/>
  <c r="O96" i="15"/>
  <c r="Q96" i="15" s="1"/>
  <c r="N96" i="15"/>
  <c r="O95" i="15"/>
  <c r="Q95" i="15" s="1"/>
  <c r="N95" i="15"/>
  <c r="Q94" i="15"/>
  <c r="O94" i="15"/>
  <c r="N94" i="15"/>
  <c r="O93" i="15"/>
  <c r="Q93" i="15" s="1"/>
  <c r="N93" i="15"/>
  <c r="O92" i="15"/>
  <c r="Q92" i="15" s="1"/>
  <c r="N92" i="15"/>
  <c r="O91" i="15"/>
  <c r="Q91" i="15" s="1"/>
  <c r="N91" i="15"/>
  <c r="Q90" i="15"/>
  <c r="O90" i="15"/>
  <c r="N90" i="15"/>
  <c r="O89" i="15"/>
  <c r="Q89" i="15" s="1"/>
  <c r="N89" i="15"/>
  <c r="Q88" i="15"/>
  <c r="N88" i="15"/>
  <c r="Q87" i="15"/>
  <c r="N87" i="15"/>
  <c r="O86" i="15"/>
  <c r="Q86" i="15" s="1"/>
  <c r="N86" i="15"/>
  <c r="Q85" i="15"/>
  <c r="N85" i="15"/>
  <c r="O84" i="15"/>
  <c r="Q84" i="15" s="1"/>
  <c r="N84" i="15"/>
  <c r="Q83" i="15"/>
  <c r="O83" i="15"/>
  <c r="N83" i="15"/>
  <c r="O82" i="15"/>
  <c r="Q82" i="15" s="1"/>
  <c r="N82" i="15"/>
  <c r="O81" i="15"/>
  <c r="Q81" i="15" s="1"/>
  <c r="N81" i="15"/>
  <c r="Q80" i="15"/>
  <c r="N80" i="15"/>
  <c r="O79" i="15"/>
  <c r="Q79" i="15" s="1"/>
  <c r="N79" i="15"/>
  <c r="Q78" i="15"/>
  <c r="N78" i="15"/>
  <c r="Q77" i="15"/>
  <c r="O77" i="15"/>
  <c r="N77" i="15"/>
  <c r="O76" i="15"/>
  <c r="Q76" i="15" s="1"/>
  <c r="N76" i="15"/>
  <c r="O75" i="15"/>
  <c r="Q75" i="15" s="1"/>
  <c r="N75" i="15"/>
  <c r="O74" i="15"/>
  <c r="Q74" i="15" s="1"/>
  <c r="N74" i="15"/>
  <c r="Q73" i="15"/>
  <c r="O73" i="15"/>
  <c r="N73" i="15"/>
  <c r="O72" i="15"/>
  <c r="Q72" i="15" s="1"/>
  <c r="N72" i="15"/>
  <c r="O71" i="15"/>
  <c r="Q71" i="15" s="1"/>
  <c r="N71" i="15"/>
  <c r="Q70" i="15"/>
  <c r="N70" i="15"/>
  <c r="O69" i="15"/>
  <c r="Q69" i="15" s="1"/>
  <c r="N69" i="15"/>
  <c r="Q68" i="15"/>
  <c r="O68" i="15"/>
  <c r="N68" i="15"/>
  <c r="O67" i="15"/>
  <c r="Q67" i="15" s="1"/>
  <c r="N67" i="15"/>
  <c r="O66" i="15"/>
  <c r="Q66" i="15" s="1"/>
  <c r="N66" i="15"/>
  <c r="O65" i="15"/>
  <c r="Q65" i="15" s="1"/>
  <c r="N65" i="15"/>
  <c r="Q64" i="15"/>
  <c r="O64" i="15"/>
  <c r="N64" i="15"/>
  <c r="O63" i="15"/>
  <c r="Q63" i="15" s="1"/>
  <c r="N63" i="15"/>
  <c r="O62" i="15"/>
  <c r="Q62" i="15" s="1"/>
  <c r="N62" i="15"/>
  <c r="O61" i="15"/>
  <c r="Q61" i="15" s="1"/>
  <c r="N61" i="15"/>
  <c r="Q60" i="15"/>
  <c r="N60" i="15"/>
  <c r="Q59" i="15"/>
  <c r="O59" i="15"/>
  <c r="N59" i="15"/>
  <c r="O58" i="15"/>
  <c r="Q58" i="15" s="1"/>
  <c r="N58" i="15"/>
  <c r="O57" i="15"/>
  <c r="Q57" i="15" s="1"/>
  <c r="N57" i="15"/>
  <c r="O56" i="15"/>
  <c r="Q56" i="15" s="1"/>
  <c r="N56" i="15"/>
  <c r="Q55" i="15"/>
  <c r="O55" i="15"/>
  <c r="N55" i="15"/>
  <c r="O54" i="15"/>
  <c r="Q54" i="15" s="1"/>
  <c r="N54" i="15"/>
  <c r="O53" i="15"/>
  <c r="Q53" i="15" s="1"/>
  <c r="N53" i="15"/>
  <c r="O52" i="15"/>
  <c r="Q52" i="15" s="1"/>
  <c r="N52" i="15"/>
  <c r="Q51" i="15"/>
  <c r="O51" i="15"/>
  <c r="N51" i="15"/>
  <c r="O50" i="15"/>
  <c r="Q50" i="15" s="1"/>
  <c r="N50" i="15"/>
  <c r="Q49" i="15"/>
  <c r="N49" i="15"/>
  <c r="O48" i="15"/>
  <c r="Q48" i="15" s="1"/>
  <c r="N48" i="15"/>
  <c r="Q47" i="15"/>
  <c r="N47" i="15"/>
  <c r="O46" i="15"/>
  <c r="Q46" i="15" s="1"/>
  <c r="N46" i="15"/>
  <c r="Q45" i="15"/>
  <c r="N45" i="15"/>
  <c r="Q44" i="15"/>
  <c r="O44" i="15"/>
  <c r="N44" i="15"/>
  <c r="O43" i="15"/>
  <c r="Q43" i="15" s="1"/>
  <c r="N43" i="15"/>
  <c r="Q42" i="15"/>
  <c r="N42" i="15"/>
  <c r="O41" i="15"/>
  <c r="Q41" i="15" s="1"/>
  <c r="N41" i="15"/>
  <c r="O40" i="15"/>
  <c r="Q40" i="15" s="1"/>
  <c r="N40" i="15"/>
  <c r="Q39" i="15"/>
  <c r="O39" i="15"/>
  <c r="N39" i="15"/>
  <c r="Q38" i="15"/>
  <c r="N38" i="15"/>
  <c r="O37" i="15"/>
  <c r="Q37" i="15" s="1"/>
  <c r="N37" i="15"/>
  <c r="O36" i="15"/>
  <c r="Q36" i="15" s="1"/>
  <c r="N36" i="15"/>
  <c r="O35" i="15"/>
  <c r="Q35" i="15" s="1"/>
  <c r="N35" i="15"/>
  <c r="Q34" i="15"/>
  <c r="O34" i="15"/>
  <c r="N34" i="15"/>
  <c r="O33" i="15"/>
  <c r="Q33" i="15" s="1"/>
  <c r="N33" i="15"/>
  <c r="O32" i="15"/>
  <c r="Q32" i="15" s="1"/>
  <c r="N32" i="15"/>
  <c r="O31" i="15"/>
  <c r="Q31" i="15" s="1"/>
  <c r="N31" i="15"/>
  <c r="Q30" i="15"/>
  <c r="O30" i="15"/>
  <c r="N30" i="15"/>
  <c r="O29" i="15"/>
  <c r="Q29" i="15" s="1"/>
  <c r="N29" i="15"/>
  <c r="Q28" i="15"/>
  <c r="N28" i="15"/>
  <c r="Q27" i="15"/>
  <c r="N27" i="15"/>
  <c r="Q26" i="15"/>
  <c r="N26" i="15"/>
  <c r="O25" i="15"/>
  <c r="Q25" i="15" s="1"/>
  <c r="N25" i="15"/>
  <c r="O24" i="15"/>
  <c r="Q24" i="15" s="1"/>
  <c r="N24" i="15"/>
  <c r="Q23" i="15"/>
  <c r="O23" i="15"/>
  <c r="N23" i="15"/>
  <c r="O22" i="15"/>
  <c r="Q22" i="15" s="1"/>
  <c r="N22" i="15"/>
  <c r="Q21" i="15"/>
  <c r="N21" i="15"/>
  <c r="O20" i="15"/>
  <c r="Q20" i="15" s="1"/>
  <c r="N20" i="15"/>
  <c r="O19" i="15"/>
  <c r="Q19" i="15" s="1"/>
  <c r="N19" i="15"/>
  <c r="Q18" i="15"/>
  <c r="N18" i="15"/>
  <c r="Q17" i="15"/>
  <c r="O17" i="15"/>
  <c r="N17" i="15"/>
  <c r="O16" i="15"/>
  <c r="Q16" i="15" s="1"/>
  <c r="N16" i="15"/>
  <c r="O15" i="15"/>
  <c r="Q15" i="15" s="1"/>
  <c r="N15" i="15"/>
  <c r="O14" i="15"/>
  <c r="Q14" i="15" s="1"/>
  <c r="N14" i="15"/>
  <c r="Q13" i="15"/>
  <c r="O13" i="15"/>
  <c r="N13" i="15"/>
  <c r="O12" i="15"/>
  <c r="Q12" i="15" s="1"/>
  <c r="N12" i="15"/>
  <c r="O11" i="15"/>
  <c r="Q11" i="15" s="1"/>
  <c r="N11" i="15"/>
  <c r="O10" i="15"/>
  <c r="Q10" i="15" s="1"/>
  <c r="N10" i="15"/>
  <c r="Q9" i="15"/>
  <c r="O9" i="15"/>
  <c r="N9" i="15"/>
  <c r="O8" i="15"/>
  <c r="Q8" i="15" s="1"/>
  <c r="N8" i="15"/>
  <c r="O7" i="15"/>
  <c r="Q7" i="15" s="1"/>
  <c r="N7" i="15"/>
  <c r="O6" i="15"/>
  <c r="Q6" i="15" s="1"/>
  <c r="N6" i="15"/>
  <c r="Q5" i="15"/>
  <c r="O5" i="15"/>
  <c r="N5" i="15"/>
  <c r="J209" i="31" l="1"/>
  <c r="N158" i="15"/>
  <c r="R12" i="16"/>
  <c r="R16" i="16"/>
  <c r="R22" i="16"/>
  <c r="R26" i="16"/>
  <c r="R30" i="16"/>
  <c r="R34" i="16"/>
  <c r="R38" i="16"/>
  <c r="R42" i="16"/>
  <c r="R46" i="16"/>
  <c r="R50" i="16"/>
  <c r="R54" i="16"/>
  <c r="R58" i="16"/>
  <c r="R62" i="16"/>
  <c r="O158" i="15"/>
  <c r="D159" i="15" s="1"/>
  <c r="R71" i="16"/>
  <c r="R73" i="16"/>
  <c r="R75" i="16"/>
  <c r="R77" i="16"/>
  <c r="R79" i="16"/>
  <c r="R81" i="16"/>
  <c r="R83" i="16"/>
  <c r="R85" i="16"/>
  <c r="R87" i="16"/>
  <c r="Q89" i="16"/>
  <c r="R89" i="16" s="1"/>
  <c r="R92" i="16"/>
  <c r="R94" i="16"/>
  <c r="R96" i="16"/>
  <c r="R98" i="16"/>
  <c r="R100" i="16"/>
  <c r="R102" i="16"/>
  <c r="R72" i="16"/>
  <c r="R74" i="16"/>
  <c r="R76" i="16"/>
  <c r="R78" i="16"/>
  <c r="R80" i="16"/>
  <c r="R82" i="16"/>
  <c r="R84" i="16"/>
  <c r="R86" i="16"/>
  <c r="R91" i="16"/>
  <c r="R93" i="16"/>
  <c r="R95" i="16"/>
  <c r="R97" i="16"/>
  <c r="R99" i="16"/>
  <c r="R101" i="16"/>
  <c r="O147" i="16"/>
  <c r="O145" i="16"/>
  <c r="O148" i="16"/>
  <c r="O146" i="16"/>
  <c r="O144" i="16"/>
  <c r="M151" i="16" s="1"/>
  <c r="H154" i="16" s="1"/>
  <c r="R64" i="16"/>
  <c r="Q65" i="16"/>
  <c r="R65" i="16" s="1"/>
  <c r="R68" i="16"/>
  <c r="R70" i="16"/>
  <c r="I151" i="16"/>
  <c r="R90" i="16"/>
  <c r="Q5" i="16"/>
  <c r="R67" i="16"/>
  <c r="R120" i="16"/>
  <c r="R136" i="16"/>
  <c r="F151" i="16"/>
  <c r="R126" i="16"/>
  <c r="H151" i="16"/>
  <c r="R66" i="16"/>
  <c r="R69" i="16"/>
  <c r="G151" i="16"/>
  <c r="Q88" i="16"/>
  <c r="R88" i="16" s="1"/>
  <c r="Q90" i="16"/>
  <c r="Q103" i="16"/>
  <c r="R103" i="16" s="1"/>
  <c r="Q104" i="16"/>
  <c r="R104" i="16" s="1"/>
  <c r="Q105" i="16"/>
  <c r="R105" i="16" s="1"/>
  <c r="Q106" i="16"/>
  <c r="R106" i="16" s="1"/>
  <c r="Q107" i="16"/>
  <c r="R107" i="16" s="1"/>
  <c r="Q108" i="16"/>
  <c r="R108" i="16" s="1"/>
  <c r="Q109" i="16"/>
  <c r="R109" i="16" s="1"/>
  <c r="Q110" i="16"/>
  <c r="R110" i="16" s="1"/>
  <c r="Q111" i="16"/>
  <c r="R111" i="16" s="1"/>
  <c r="Q112" i="16"/>
  <c r="R112" i="16" s="1"/>
  <c r="Q113" i="16"/>
  <c r="R113" i="16" s="1"/>
  <c r="Q114" i="16"/>
  <c r="R114" i="16" s="1"/>
  <c r="Q115" i="16"/>
  <c r="R115" i="16" s="1"/>
  <c r="Q116" i="16"/>
  <c r="R116" i="16" s="1"/>
  <c r="Q117" i="16"/>
  <c r="R117" i="16" s="1"/>
  <c r="Q118" i="16"/>
  <c r="R118" i="16" s="1"/>
  <c r="Q119" i="16"/>
  <c r="R119" i="16" s="1"/>
  <c r="Q120" i="16"/>
  <c r="Q121" i="16"/>
  <c r="R121" i="16" s="1"/>
  <c r="Q122" i="16"/>
  <c r="R122" i="16" s="1"/>
  <c r="Q123" i="16"/>
  <c r="R123" i="16" s="1"/>
  <c r="Q124" i="16"/>
  <c r="R124" i="16" s="1"/>
  <c r="Q125" i="16"/>
  <c r="R125" i="16" s="1"/>
  <c r="Q126" i="16"/>
  <c r="Q127" i="16"/>
  <c r="R127" i="16" s="1"/>
  <c r="Q128" i="16"/>
  <c r="R128" i="16" s="1"/>
  <c r="Q129" i="16"/>
  <c r="R129" i="16" s="1"/>
  <c r="Q130" i="16"/>
  <c r="R130" i="16" s="1"/>
  <c r="Q131" i="16"/>
  <c r="R131" i="16" s="1"/>
  <c r="Q132" i="16"/>
  <c r="R132" i="16" s="1"/>
  <c r="Q133" i="16"/>
  <c r="R133" i="16" s="1"/>
  <c r="Q134" i="16"/>
  <c r="R134" i="16" s="1"/>
  <c r="Q135" i="16"/>
  <c r="R135" i="16" s="1"/>
  <c r="Q136" i="16"/>
  <c r="Q137" i="16"/>
  <c r="R137" i="16" s="1"/>
  <c r="Q138" i="16"/>
  <c r="R138" i="16" s="1"/>
  <c r="Q139" i="16"/>
  <c r="R139" i="16" s="1"/>
  <c r="Q140" i="16"/>
  <c r="R140" i="16" s="1"/>
  <c r="Q141" i="16"/>
  <c r="R141" i="16" s="1"/>
  <c r="Q142" i="16"/>
  <c r="R142" i="16" s="1"/>
  <c r="M159" i="15"/>
  <c r="F159" i="15"/>
  <c r="K159" i="15" l="1"/>
  <c r="Q158" i="15"/>
  <c r="E151" i="16"/>
  <c r="L159" i="15"/>
  <c r="G159" i="15"/>
  <c r="E159" i="15"/>
  <c r="N151" i="16"/>
  <c r="I154" i="16" s="1"/>
  <c r="H159" i="15"/>
  <c r="J159" i="15"/>
  <c r="I159" i="15"/>
  <c r="K151" i="16"/>
  <c r="L151" i="16"/>
  <c r="J151" i="16"/>
  <c r="F154" i="16" s="1"/>
  <c r="N159" i="15"/>
  <c r="E154" i="16"/>
  <c r="O151" i="16"/>
  <c r="Q148" i="16"/>
  <c r="Q146" i="16"/>
  <c r="Q144" i="16"/>
  <c r="R144" i="16" s="1"/>
  <c r="Q147" i="16"/>
  <c r="Q145" i="16"/>
  <c r="R5" i="16"/>
  <c r="G154" i="16" l="1"/>
  <c r="R148" i="16"/>
  <c r="R146" i="16"/>
  <c r="R147" i="16"/>
  <c r="R145" i="16"/>
  <c r="F62" i="9" l="1"/>
  <c r="E62" i="9"/>
  <c r="F128" i="9"/>
  <c r="E128" i="9"/>
  <c r="F123" i="9"/>
  <c r="E123" i="9"/>
  <c r="F69" i="9"/>
  <c r="E69" i="9"/>
  <c r="F60" i="9"/>
  <c r="E60" i="9"/>
  <c r="F39" i="9"/>
  <c r="E39" i="9"/>
  <c r="F63" i="9"/>
  <c r="E63" i="9"/>
  <c r="F47" i="9"/>
  <c r="E47" i="9"/>
  <c r="F115" i="9"/>
  <c r="E115" i="9"/>
  <c r="F133" i="9"/>
  <c r="E133" i="9"/>
  <c r="F98" i="9"/>
  <c r="E98" i="9"/>
  <c r="F9" i="9"/>
  <c r="E9" i="9"/>
  <c r="F158" i="9"/>
  <c r="E158" i="9"/>
  <c r="F85" i="9"/>
  <c r="E85" i="9"/>
  <c r="F84" i="9"/>
  <c r="E84" i="9"/>
  <c r="F66" i="9"/>
  <c r="E66" i="9"/>
  <c r="F151" i="9"/>
  <c r="E151" i="9"/>
  <c r="F77" i="9"/>
  <c r="E77" i="9"/>
  <c r="F116" i="9"/>
  <c r="E116" i="9"/>
  <c r="F148" i="9"/>
  <c r="E148" i="9"/>
  <c r="F26" i="9"/>
  <c r="E26" i="9"/>
  <c r="F24" i="9"/>
  <c r="E24" i="9"/>
  <c r="F112" i="9"/>
  <c r="E112" i="9"/>
  <c r="F28" i="9"/>
  <c r="E28" i="9"/>
  <c r="F119" i="9"/>
  <c r="E119" i="9"/>
  <c r="F71" i="9"/>
  <c r="E71" i="9"/>
  <c r="F152" i="9"/>
  <c r="E152" i="9"/>
  <c r="F126" i="9"/>
  <c r="E126" i="9"/>
  <c r="F34" i="9"/>
  <c r="E34" i="9"/>
  <c r="F135" i="9"/>
  <c r="E135" i="9"/>
  <c r="F33" i="9"/>
  <c r="E33" i="9"/>
  <c r="F74" i="9"/>
  <c r="E74" i="9"/>
  <c r="F75" i="9"/>
  <c r="E75" i="9"/>
  <c r="F13" i="9"/>
  <c r="E13" i="9"/>
  <c r="F80" i="9"/>
  <c r="E80" i="9"/>
  <c r="F57" i="9"/>
  <c r="E57" i="9"/>
  <c r="F118" i="9"/>
  <c r="E118" i="9"/>
  <c r="F120" i="9"/>
  <c r="E120" i="9"/>
  <c r="F70" i="9"/>
  <c r="E70" i="9"/>
  <c r="F131" i="9"/>
  <c r="E131" i="9"/>
  <c r="F134" i="9"/>
  <c r="E134" i="9"/>
  <c r="F59" i="9"/>
  <c r="E59" i="9"/>
  <c r="F23" i="9"/>
  <c r="E23" i="9"/>
  <c r="F37" i="9"/>
  <c r="E37" i="9"/>
  <c r="F44" i="9"/>
  <c r="E44" i="9"/>
  <c r="F38" i="9"/>
  <c r="E38" i="9"/>
  <c r="F111" i="9"/>
  <c r="E111" i="9"/>
  <c r="F27" i="9"/>
  <c r="E27" i="9"/>
  <c r="F125" i="9"/>
  <c r="E125" i="9"/>
  <c r="F83" i="9"/>
  <c r="E83" i="9"/>
  <c r="F142" i="9"/>
  <c r="E142" i="9"/>
  <c r="F97" i="9"/>
  <c r="E97" i="9"/>
  <c r="F67" i="9"/>
  <c r="E67" i="9"/>
  <c r="F21" i="9"/>
  <c r="E21" i="9"/>
  <c r="F82" i="9"/>
  <c r="E82" i="9"/>
  <c r="F102" i="9"/>
  <c r="E102" i="9"/>
  <c r="F46" i="9"/>
  <c r="E46" i="9"/>
  <c r="F51" i="9"/>
  <c r="E51" i="9"/>
  <c r="F140" i="9"/>
  <c r="E140" i="9"/>
  <c r="F127" i="9"/>
  <c r="E127" i="9"/>
  <c r="F137" i="9"/>
  <c r="E137" i="9"/>
  <c r="F153" i="9"/>
  <c r="E153" i="9"/>
  <c r="F35" i="9"/>
  <c r="E35" i="9"/>
  <c r="F104" i="9"/>
  <c r="E104" i="9"/>
  <c r="F81" i="9"/>
  <c r="E81" i="9"/>
  <c r="F55" i="9"/>
  <c r="E55" i="9"/>
  <c r="F61" i="9"/>
  <c r="E61" i="9"/>
  <c r="F45" i="9"/>
  <c r="E45" i="9"/>
  <c r="F149" i="9"/>
  <c r="E149" i="9"/>
  <c r="F64" i="9"/>
  <c r="E64" i="9"/>
  <c r="F96" i="9"/>
  <c r="E96" i="9"/>
  <c r="F18" i="9"/>
  <c r="E18" i="9"/>
  <c r="F154" i="9"/>
  <c r="E154" i="9"/>
  <c r="F103" i="9"/>
  <c r="E103" i="9"/>
  <c r="F121" i="9"/>
  <c r="E121" i="9"/>
  <c r="F78" i="9"/>
  <c r="E78" i="9"/>
  <c r="F99" i="9"/>
  <c r="E99" i="9"/>
  <c r="F143" i="9"/>
  <c r="E143" i="9"/>
  <c r="F141" i="9"/>
  <c r="E141" i="9"/>
  <c r="F87" i="9"/>
  <c r="E87" i="9"/>
  <c r="F89" i="9"/>
  <c r="E89" i="9"/>
  <c r="F138" i="9"/>
  <c r="E138" i="9"/>
  <c r="F10" i="9"/>
  <c r="E10" i="9"/>
  <c r="F32" i="9"/>
  <c r="E32" i="9"/>
  <c r="F106" i="9"/>
  <c r="E106" i="9"/>
  <c r="F22" i="9"/>
  <c r="E22" i="9"/>
  <c r="F76" i="9"/>
  <c r="E76" i="9"/>
  <c r="F132" i="9"/>
  <c r="E132" i="9"/>
  <c r="F42" i="9"/>
  <c r="E42" i="9"/>
  <c r="F58" i="9"/>
  <c r="E58" i="9"/>
  <c r="F56" i="9"/>
  <c r="E56" i="9"/>
  <c r="F159" i="9"/>
  <c r="E159" i="9"/>
  <c r="F79" i="9"/>
  <c r="E79" i="9"/>
  <c r="F36" i="9"/>
  <c r="E36" i="9"/>
  <c r="F155" i="9"/>
  <c r="E155" i="9"/>
  <c r="F124" i="9"/>
  <c r="E124" i="9"/>
  <c r="F48" i="9"/>
  <c r="E48" i="9"/>
  <c r="F53" i="9"/>
  <c r="E53" i="9"/>
  <c r="F139" i="9"/>
  <c r="E139" i="9"/>
  <c r="F12" i="9"/>
  <c r="E12" i="9"/>
  <c r="F8" i="9"/>
  <c r="E8" i="9"/>
  <c r="F145" i="9"/>
  <c r="E145" i="9"/>
  <c r="F144" i="9"/>
  <c r="E144" i="9"/>
  <c r="F41" i="9"/>
  <c r="E41" i="9"/>
  <c r="F14" i="9"/>
  <c r="E14" i="9"/>
  <c r="F86" i="9"/>
  <c r="E86" i="9"/>
  <c r="F95" i="9"/>
  <c r="E95" i="9"/>
  <c r="F6" i="9"/>
  <c r="E6" i="9"/>
  <c r="F147" i="9"/>
  <c r="E147" i="9"/>
  <c r="F29" i="9"/>
  <c r="E29" i="9"/>
  <c r="F88" i="9"/>
  <c r="E88" i="9"/>
  <c r="F110" i="9"/>
  <c r="E110" i="9"/>
  <c r="F117" i="9"/>
  <c r="E117" i="9"/>
  <c r="F150" i="9"/>
  <c r="E150" i="9"/>
  <c r="F114" i="9"/>
  <c r="E114" i="9"/>
  <c r="F93" i="9"/>
  <c r="E93" i="9"/>
  <c r="F156" i="9"/>
  <c r="E156" i="9"/>
  <c r="F72" i="9"/>
  <c r="E72" i="9"/>
  <c r="F136" i="9"/>
  <c r="E136" i="9"/>
  <c r="F31" i="9"/>
  <c r="E31" i="9"/>
  <c r="F7" i="9"/>
  <c r="E7" i="9"/>
  <c r="F107" i="9"/>
  <c r="E107" i="9"/>
  <c r="F68" i="9"/>
  <c r="E68" i="9"/>
  <c r="F113" i="9"/>
  <c r="E113" i="9"/>
  <c r="F16" i="9"/>
  <c r="E16" i="9"/>
  <c r="F90" i="9"/>
  <c r="E90" i="9"/>
  <c r="F92" i="9"/>
  <c r="E92" i="9"/>
  <c r="F65" i="9"/>
  <c r="E65" i="9"/>
  <c r="F109" i="9"/>
  <c r="E109" i="9"/>
  <c r="F40" i="9"/>
  <c r="E40" i="9"/>
  <c r="F15" i="9"/>
  <c r="E15" i="9"/>
  <c r="F129" i="9"/>
  <c r="E129" i="9"/>
  <c r="F19" i="9"/>
  <c r="E19" i="9"/>
  <c r="F157" i="9"/>
  <c r="E157" i="9"/>
  <c r="F52" i="9"/>
  <c r="E52" i="9"/>
  <c r="F91" i="9"/>
  <c r="E91" i="9"/>
  <c r="F49" i="9"/>
  <c r="E49" i="9"/>
  <c r="F25" i="9"/>
  <c r="E25" i="9"/>
  <c r="F17" i="9"/>
  <c r="E17" i="9"/>
  <c r="F54" i="9"/>
  <c r="E54" i="9"/>
  <c r="F20" i="9"/>
  <c r="E20" i="9"/>
  <c r="F130" i="9"/>
  <c r="E130" i="9"/>
  <c r="F105" i="9"/>
  <c r="E105" i="9"/>
  <c r="F43" i="9"/>
  <c r="E43" i="9"/>
  <c r="F50" i="9"/>
  <c r="E50" i="9"/>
  <c r="F101" i="9"/>
  <c r="E101" i="9"/>
  <c r="F100" i="9"/>
  <c r="E100" i="9"/>
  <c r="F122" i="9"/>
  <c r="E122" i="9"/>
  <c r="F30" i="9"/>
  <c r="E30" i="9"/>
  <c r="F94" i="9"/>
  <c r="E94" i="9"/>
  <c r="F146" i="9"/>
  <c r="E146" i="9"/>
  <c r="F73" i="9"/>
  <c r="E73" i="9"/>
  <c r="F108" i="9"/>
  <c r="E108" i="9"/>
  <c r="F11" i="9"/>
  <c r="E11" i="9"/>
  <c r="F158" i="8"/>
  <c r="E158" i="8"/>
  <c r="F127" i="8"/>
  <c r="E127" i="8"/>
  <c r="F149" i="8"/>
  <c r="E149" i="8"/>
  <c r="F7" i="8"/>
  <c r="E7" i="8"/>
  <c r="F66" i="8"/>
  <c r="E66" i="8"/>
  <c r="F155" i="8"/>
  <c r="E155" i="8"/>
  <c r="F101" i="8"/>
  <c r="E101" i="8"/>
  <c r="F175" i="8"/>
  <c r="E175" i="8"/>
  <c r="F60" i="8"/>
  <c r="E60" i="8"/>
  <c r="F83" i="8"/>
  <c r="E83" i="8"/>
  <c r="F56" i="8"/>
  <c r="E56" i="8"/>
  <c r="F26" i="8"/>
  <c r="E26" i="8"/>
  <c r="F95" i="8"/>
  <c r="E95" i="8"/>
  <c r="F42" i="8"/>
  <c r="E42" i="8"/>
  <c r="F141" i="8"/>
  <c r="E141" i="8"/>
  <c r="F31" i="8"/>
  <c r="E31" i="8"/>
  <c r="F128" i="8"/>
  <c r="E128" i="8"/>
  <c r="F54" i="8"/>
  <c r="E54" i="8"/>
  <c r="F151" i="8"/>
  <c r="E151" i="8"/>
  <c r="F148" i="8"/>
  <c r="E148" i="8"/>
  <c r="F6" i="8"/>
  <c r="E6" i="8"/>
  <c r="F116" i="8"/>
  <c r="E116" i="8"/>
  <c r="F80" i="8"/>
  <c r="E80" i="8"/>
  <c r="F132" i="8"/>
  <c r="E132" i="8"/>
  <c r="F62" i="8"/>
  <c r="E62" i="8"/>
  <c r="F172" i="8"/>
  <c r="E172" i="8"/>
  <c r="F140" i="8"/>
  <c r="E140" i="8"/>
  <c r="F46" i="8"/>
  <c r="E46" i="8"/>
  <c r="F97" i="8"/>
  <c r="E97" i="8"/>
  <c r="F176" i="8"/>
  <c r="E176" i="8"/>
  <c r="F174" i="8"/>
  <c r="E174" i="8"/>
  <c r="F40" i="8"/>
  <c r="E40" i="8"/>
  <c r="F64" i="8"/>
  <c r="E64" i="8"/>
  <c r="F58" i="8"/>
  <c r="E58" i="8"/>
  <c r="F145" i="8"/>
  <c r="E145" i="8"/>
  <c r="F15" i="8"/>
  <c r="E15" i="8"/>
  <c r="F29" i="8"/>
  <c r="E29" i="8"/>
  <c r="F118" i="8"/>
  <c r="E118" i="8"/>
  <c r="F108" i="8"/>
  <c r="E108" i="8"/>
  <c r="F79" i="8"/>
  <c r="E79" i="8"/>
  <c r="F152" i="8"/>
  <c r="E152" i="8"/>
  <c r="F85" i="8"/>
  <c r="E85" i="8"/>
  <c r="F136" i="8"/>
  <c r="E136" i="8"/>
  <c r="F117" i="8"/>
  <c r="E117" i="8"/>
  <c r="F43" i="8"/>
  <c r="E43" i="8"/>
  <c r="F110" i="8"/>
  <c r="E110" i="8"/>
  <c r="F131" i="8"/>
  <c r="E131" i="8"/>
  <c r="F119" i="8"/>
  <c r="E119" i="8"/>
  <c r="F120" i="8"/>
  <c r="E120" i="8"/>
  <c r="F37" i="8"/>
  <c r="E37" i="8"/>
  <c r="F32" i="8"/>
  <c r="E32" i="8"/>
  <c r="F30" i="8"/>
  <c r="E30" i="8"/>
  <c r="F165" i="8"/>
  <c r="E165" i="8"/>
  <c r="F14" i="8"/>
  <c r="E14" i="8"/>
  <c r="F81" i="8"/>
  <c r="E81" i="8"/>
  <c r="F5" i="8"/>
  <c r="E5" i="8"/>
  <c r="F89" i="8"/>
  <c r="E89" i="8"/>
  <c r="F126" i="8"/>
  <c r="E126" i="8"/>
  <c r="F111" i="8"/>
  <c r="E111" i="8"/>
  <c r="F25" i="8"/>
  <c r="E25" i="8"/>
  <c r="F72" i="8"/>
  <c r="E72" i="8"/>
  <c r="F124" i="8"/>
  <c r="E124" i="8"/>
  <c r="F22" i="8"/>
  <c r="E22" i="8"/>
  <c r="F50" i="8"/>
  <c r="E50" i="8"/>
  <c r="F125" i="8"/>
  <c r="E125" i="8"/>
  <c r="F67" i="8"/>
  <c r="E67" i="8"/>
  <c r="F55" i="8"/>
  <c r="E55" i="8"/>
  <c r="F69" i="8"/>
  <c r="E69" i="8"/>
  <c r="F17" i="8"/>
  <c r="E17" i="8"/>
  <c r="F109" i="8"/>
  <c r="E109" i="8"/>
  <c r="F53" i="8"/>
  <c r="E53" i="8"/>
  <c r="F68" i="8"/>
  <c r="E68" i="8"/>
  <c r="F104" i="8"/>
  <c r="E104" i="8"/>
  <c r="F157" i="8"/>
  <c r="E157" i="8"/>
  <c r="F113" i="8"/>
  <c r="E113" i="8"/>
  <c r="F33" i="8"/>
  <c r="E33" i="8"/>
  <c r="F159" i="8"/>
  <c r="E159" i="8"/>
  <c r="F102" i="8"/>
  <c r="E102" i="8"/>
  <c r="F133" i="8"/>
  <c r="E133" i="8"/>
  <c r="F82" i="8"/>
  <c r="E82" i="8"/>
  <c r="F156" i="8"/>
  <c r="E156" i="8"/>
  <c r="F153" i="8"/>
  <c r="E153" i="8"/>
  <c r="F87" i="8"/>
  <c r="E87" i="8"/>
  <c r="F123" i="8"/>
  <c r="E123" i="8"/>
  <c r="F129" i="8"/>
  <c r="E129" i="8"/>
  <c r="F18" i="8"/>
  <c r="E18" i="8"/>
  <c r="F11" i="8"/>
  <c r="E11" i="8"/>
  <c r="F12" i="8"/>
  <c r="E12" i="8"/>
  <c r="F21" i="8"/>
  <c r="E21" i="8"/>
  <c r="F139" i="8"/>
  <c r="E139" i="8"/>
  <c r="F161" i="8"/>
  <c r="E161" i="8"/>
  <c r="F51" i="8"/>
  <c r="E51" i="8"/>
  <c r="F28" i="8"/>
  <c r="E28" i="8"/>
  <c r="F142" i="8"/>
  <c r="E142" i="8"/>
  <c r="F135" i="8"/>
  <c r="E135" i="8"/>
  <c r="F4" i="8"/>
  <c r="E4" i="8"/>
  <c r="F47" i="8"/>
  <c r="E47" i="8"/>
  <c r="F105" i="8"/>
  <c r="E105" i="8"/>
  <c r="F147" i="8"/>
  <c r="E147" i="8"/>
  <c r="F143" i="8"/>
  <c r="E143" i="8"/>
  <c r="F103" i="8"/>
  <c r="E103" i="8"/>
  <c r="F61" i="8"/>
  <c r="E61" i="8"/>
  <c r="F48" i="8"/>
  <c r="E48" i="8"/>
  <c r="F170" i="8"/>
  <c r="E170" i="8"/>
  <c r="F99" i="8"/>
  <c r="E99" i="8"/>
  <c r="F178" i="8"/>
  <c r="E178" i="8"/>
  <c r="F150" i="8"/>
  <c r="E150" i="8"/>
  <c r="F162" i="8"/>
  <c r="E162" i="8"/>
  <c r="F74" i="8"/>
  <c r="E74" i="8"/>
  <c r="F88" i="8"/>
  <c r="E88" i="8"/>
  <c r="F100" i="8"/>
  <c r="E100" i="8"/>
  <c r="F13" i="8"/>
  <c r="E13" i="8"/>
  <c r="F52" i="8"/>
  <c r="E52" i="8"/>
  <c r="F98" i="8"/>
  <c r="E98" i="8"/>
  <c r="F91" i="8"/>
  <c r="E91" i="8"/>
  <c r="F171" i="8"/>
  <c r="E171" i="8"/>
  <c r="F167" i="8"/>
  <c r="E167" i="8"/>
  <c r="F71" i="8"/>
  <c r="E71" i="8"/>
  <c r="F76" i="8"/>
  <c r="E76" i="8"/>
  <c r="F78" i="8"/>
  <c r="E78" i="8"/>
  <c r="F96" i="8"/>
  <c r="E96" i="8"/>
  <c r="F36" i="8"/>
  <c r="E36" i="8"/>
  <c r="F38" i="8"/>
  <c r="E38" i="8"/>
  <c r="F164" i="8"/>
  <c r="E164" i="8"/>
  <c r="F57" i="8"/>
  <c r="E57" i="8"/>
  <c r="F10" i="8"/>
  <c r="E10" i="8"/>
  <c r="F23" i="8"/>
  <c r="E23" i="8"/>
  <c r="F41" i="8"/>
  <c r="E41" i="8"/>
  <c r="F84" i="8"/>
  <c r="E84" i="8"/>
  <c r="F112" i="8"/>
  <c r="E112" i="8"/>
  <c r="F8" i="8"/>
  <c r="E8" i="8"/>
  <c r="F107" i="8"/>
  <c r="E107" i="8"/>
  <c r="F122" i="8"/>
  <c r="E122" i="8"/>
  <c r="F65" i="8"/>
  <c r="E65" i="8"/>
  <c r="F16" i="8"/>
  <c r="E16" i="8"/>
  <c r="F92" i="8"/>
  <c r="E92" i="8"/>
  <c r="F138" i="8"/>
  <c r="E138" i="8"/>
  <c r="F106" i="8"/>
  <c r="E106" i="8"/>
  <c r="F27" i="8"/>
  <c r="E27" i="8"/>
  <c r="F90" i="8"/>
  <c r="E90" i="8"/>
  <c r="F19" i="8"/>
  <c r="E19" i="8"/>
  <c r="F166" i="8"/>
  <c r="E166" i="8"/>
  <c r="F137" i="8"/>
  <c r="E137" i="8"/>
  <c r="F24" i="8"/>
  <c r="E24" i="8"/>
  <c r="F73" i="8"/>
  <c r="E73" i="8"/>
  <c r="F114" i="8"/>
  <c r="E114" i="8"/>
  <c r="F86" i="8"/>
  <c r="E86" i="8"/>
  <c r="F154" i="8"/>
  <c r="E154" i="8"/>
  <c r="F177" i="8"/>
  <c r="E177" i="8"/>
  <c r="F63" i="8"/>
  <c r="E63" i="8"/>
  <c r="F163" i="8"/>
  <c r="E163" i="8"/>
  <c r="F34" i="8"/>
  <c r="E34" i="8"/>
  <c r="F9" i="8"/>
  <c r="E9" i="8"/>
  <c r="F44" i="8"/>
  <c r="E44" i="8"/>
  <c r="F115" i="8"/>
  <c r="E115" i="8"/>
  <c r="F168" i="8"/>
  <c r="E168" i="8"/>
  <c r="F121" i="8"/>
  <c r="E121" i="8"/>
  <c r="F130" i="8"/>
  <c r="E130" i="8"/>
  <c r="F134" i="8"/>
  <c r="E134" i="8"/>
  <c r="F93" i="8"/>
  <c r="E93" i="8"/>
  <c r="F49" i="8"/>
  <c r="E49" i="8"/>
  <c r="F179" i="8"/>
  <c r="E179" i="8"/>
  <c r="F160" i="8"/>
  <c r="E160" i="8"/>
  <c r="F45" i="8"/>
  <c r="E45" i="8"/>
  <c r="F144" i="8"/>
  <c r="E144" i="8"/>
  <c r="F146" i="8"/>
  <c r="E146" i="8"/>
  <c r="F77" i="8"/>
  <c r="E77" i="8"/>
  <c r="F20" i="8"/>
  <c r="E20" i="8"/>
  <c r="F59" i="8"/>
  <c r="E59" i="8"/>
  <c r="F39" i="8"/>
  <c r="E39" i="8"/>
  <c r="F35" i="8"/>
  <c r="E35" i="8"/>
  <c r="F75" i="8"/>
  <c r="E75" i="8"/>
  <c r="F173" i="8"/>
  <c r="E173" i="8"/>
  <c r="F169" i="8"/>
  <c r="E169" i="8"/>
  <c r="F70" i="8"/>
  <c r="E70" i="8"/>
  <c r="F94" i="8"/>
  <c r="E94" i="8"/>
  <c r="E76" i="7"/>
  <c r="E75" i="7"/>
  <c r="E74" i="7"/>
  <c r="E69" i="7"/>
  <c r="E68" i="7"/>
  <c r="E67" i="7"/>
  <c r="E161" i="6"/>
  <c r="E160" i="6"/>
  <c r="E159" i="6"/>
  <c r="E158" i="6"/>
  <c r="E157" i="6"/>
  <c r="E154" i="6"/>
  <c r="E153" i="6"/>
  <c r="E152" i="6"/>
  <c r="E187" i="5" l="1"/>
  <c r="C187" i="5"/>
  <c r="B187" i="5"/>
  <c r="A6" i="9" l="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alcChain>
</file>

<file path=xl/sharedStrings.xml><?xml version="1.0" encoding="utf-8"?>
<sst xmlns="http://schemas.openxmlformats.org/spreadsheetml/2006/main" count="14955" uniqueCount="1012">
  <si>
    <t>All Cources</t>
  </si>
  <si>
    <t>FT</t>
  </si>
  <si>
    <t>PT</t>
  </si>
  <si>
    <t>School Name</t>
  </si>
  <si>
    <t>Full Name Of The Degree Program</t>
  </si>
  <si>
    <t>4.2 A1</t>
  </si>
  <si>
    <t>4.2 A 2</t>
  </si>
  <si>
    <t>4.2 B1</t>
  </si>
  <si>
    <t>4.2 B2</t>
  </si>
  <si>
    <t>University of Minnesota</t>
  </si>
  <si>
    <t>Master Of Public Policy</t>
  </si>
  <si>
    <t>Mississippi State University</t>
  </si>
  <si>
    <t>Master of Public Policy and Administration</t>
  </si>
  <si>
    <t>University of Colorado Denver</t>
  </si>
  <si>
    <t>Master Of Public Administration</t>
  </si>
  <si>
    <t>George Mason University</t>
  </si>
  <si>
    <t>University of Baltimore</t>
  </si>
  <si>
    <t>Willamette University</t>
  </si>
  <si>
    <t>Master of Business Administration for Business, Government and Not-for-Profit Management</t>
  </si>
  <si>
    <t>Syracuse University</t>
  </si>
  <si>
    <t>Eastern Kentucky University</t>
  </si>
  <si>
    <t>University of Kentucky</t>
  </si>
  <si>
    <t>Texas Southern University</t>
  </si>
  <si>
    <t>Georgia State University</t>
  </si>
  <si>
    <t>California State University, Chico</t>
  </si>
  <si>
    <t>The Ohio State University</t>
  </si>
  <si>
    <t>Virginia Commonwealth University</t>
  </si>
  <si>
    <t>Wright State University</t>
  </si>
  <si>
    <t>University of Connecticut</t>
  </si>
  <si>
    <t>Missouri State University</t>
  </si>
  <si>
    <t>Oakland University</t>
  </si>
  <si>
    <t>University of Louisville</t>
  </si>
  <si>
    <t>Florida International University</t>
  </si>
  <si>
    <t>Northern Kentucky University</t>
  </si>
  <si>
    <t>The University of Texas at Dallas</t>
  </si>
  <si>
    <t>Master Of Public Affairs</t>
  </si>
  <si>
    <t>University of Arkansas at Little Rock</t>
  </si>
  <si>
    <t>Long Island University, Brooklyn Campus</t>
  </si>
  <si>
    <t>Texas State University- San Marcos</t>
  </si>
  <si>
    <t>Long Island University - Post</t>
  </si>
  <si>
    <t>University of Delaware</t>
  </si>
  <si>
    <t>Western Kentucky University</t>
  </si>
  <si>
    <t>University of New Mexico</t>
  </si>
  <si>
    <t>Old Dominion University</t>
  </si>
  <si>
    <t>University of Puerto Rico- Rio Piedras Campus</t>
  </si>
  <si>
    <t>The University of Illinois at Chicago</t>
  </si>
  <si>
    <t>University of Alabama at Birmingham</t>
  </si>
  <si>
    <t>University of Maryland, College Park</t>
  </si>
  <si>
    <t>University of Missouri- St. Louis</t>
  </si>
  <si>
    <t>Master Of Public Policy Administration</t>
  </si>
  <si>
    <t>Master of Arts in Public Policy and Management</t>
  </si>
  <si>
    <t>North Carolina State University</t>
  </si>
  <si>
    <t>East Carolina University</t>
  </si>
  <si>
    <t>Indiana University, Purdue University Fort Wayne</t>
  </si>
  <si>
    <t>Cleveland State University</t>
  </si>
  <si>
    <t>The University of Georgia</t>
  </si>
  <si>
    <t>Auburn University at Auburn</t>
  </si>
  <si>
    <t>California State University, Bakersfield</t>
  </si>
  <si>
    <t>University of Utah</t>
  </si>
  <si>
    <t>American University</t>
  </si>
  <si>
    <t>Naval Postgraduate School</t>
  </si>
  <si>
    <t>Defense-Focused Master of Business Administration</t>
  </si>
  <si>
    <t>State University of New York, Brockport</t>
  </si>
  <si>
    <t>Kean University</t>
  </si>
  <si>
    <t>Indiana University, Bloomington</t>
  </si>
  <si>
    <t>Texas Tech University</t>
  </si>
  <si>
    <t>The University of North Carolina at Chapel Hill</t>
  </si>
  <si>
    <t>California State University, San Bernardino</t>
  </si>
  <si>
    <t>Kansas State University</t>
  </si>
  <si>
    <t>University of Illinois at Springfield</t>
  </si>
  <si>
    <t>The University of North Carolina at Greensboro</t>
  </si>
  <si>
    <t>Western Michigan University</t>
  </si>
  <si>
    <t>Villanova University</t>
  </si>
  <si>
    <t>University of West Georgia</t>
  </si>
  <si>
    <t>Rutgers University, Newark</t>
  </si>
  <si>
    <t>University at Albany, SUNY</t>
  </si>
  <si>
    <t>DePaul University</t>
  </si>
  <si>
    <t>Master of Science in International Public Service</t>
  </si>
  <si>
    <t>Florida Gulf Coast University</t>
  </si>
  <si>
    <t>Southern University and A&amp;M College</t>
  </si>
  <si>
    <t>Central Michigan University</t>
  </si>
  <si>
    <t>Rutgers University, New Brunswick</t>
  </si>
  <si>
    <t>University of Washington</t>
  </si>
  <si>
    <t>Seton Hall University</t>
  </si>
  <si>
    <t>Governors State University</t>
  </si>
  <si>
    <t>Master of Science in Management</t>
  </si>
  <si>
    <t>University of Dayton</t>
  </si>
  <si>
    <t>University of South Florida</t>
  </si>
  <si>
    <t>Virginia Polytechnic Institute &amp; State University</t>
  </si>
  <si>
    <t>Louisiana State University</t>
  </si>
  <si>
    <t>Grambling State University</t>
  </si>
  <si>
    <t>California State University, Fullerton</t>
  </si>
  <si>
    <t>The University of North Carolina at Charlotte</t>
  </si>
  <si>
    <t>University of La Verne</t>
  </si>
  <si>
    <t>The University of Toledo</t>
  </si>
  <si>
    <t>University of North Dakota</t>
  </si>
  <si>
    <t>University of Nebraska at Omaha</t>
  </si>
  <si>
    <t>West Virginia University</t>
  </si>
  <si>
    <t>Kennesaw State University</t>
  </si>
  <si>
    <t>Grand Valley State University</t>
  </si>
  <si>
    <t>George Washington University</t>
  </si>
  <si>
    <t>Georgia College and State University</t>
  </si>
  <si>
    <t>San Jose State University</t>
  </si>
  <si>
    <t>The University of Kansas</t>
  </si>
  <si>
    <t>University of San Francisco</t>
  </si>
  <si>
    <t>Master of Science in Public Service Management</t>
  </si>
  <si>
    <t>Binghamton University</t>
  </si>
  <si>
    <t>California State University, Los Angeles</t>
  </si>
  <si>
    <t>Master of Science in Public Administration</t>
  </si>
  <si>
    <t>Arizona State University</t>
  </si>
  <si>
    <t>Boise State University</t>
  </si>
  <si>
    <t>The University of Vermont</t>
  </si>
  <si>
    <t>Bridgewater State University</t>
  </si>
  <si>
    <t>Morehead State University</t>
  </si>
  <si>
    <t>John Jay College of Criminal Justice, CUNY</t>
  </si>
  <si>
    <t>Appalachian State University</t>
  </si>
  <si>
    <t>Wichita State University</t>
  </si>
  <si>
    <t>Troy University</t>
  </si>
  <si>
    <t>Savannah State University</t>
  </si>
  <si>
    <t>University of North Texas</t>
  </si>
  <si>
    <t>New York University</t>
  </si>
  <si>
    <t>The University of Texas at Arlington</t>
  </si>
  <si>
    <t>University of Central Florida</t>
  </si>
  <si>
    <t>California State University, Dominguez Hills</t>
  </si>
  <si>
    <t>Arkansas State University</t>
  </si>
  <si>
    <t>The University of Arizona</t>
  </si>
  <si>
    <t>Southern Illinois University at Edwardsville</t>
  </si>
  <si>
    <t>San Diego State University</t>
  </si>
  <si>
    <t>New Mexico State University</t>
  </si>
  <si>
    <t>Northern Illinois University</t>
  </si>
  <si>
    <t>The University of Memphis</t>
  </si>
  <si>
    <t>Texas A&amp;M University</t>
  </si>
  <si>
    <t>Master of Public Service and Administration</t>
  </si>
  <si>
    <t>Jackson State University</t>
  </si>
  <si>
    <t>Wayne State University</t>
  </si>
  <si>
    <t>San Francisco State University</t>
  </si>
  <si>
    <t>The Pennsylvania State University at Harrisburg</t>
  </si>
  <si>
    <t>University of Nevada, Las Vegas</t>
  </si>
  <si>
    <t>Bowie State University</t>
  </si>
  <si>
    <t>Kent State University</t>
  </si>
  <si>
    <t>Rutgers University, Camden</t>
  </si>
  <si>
    <t>Kentucky State University</t>
  </si>
  <si>
    <t>Brigham Young University</t>
  </si>
  <si>
    <t>University of Pittsburgh</t>
  </si>
  <si>
    <t>Master Of International Development</t>
  </si>
  <si>
    <t>College of Charleston</t>
  </si>
  <si>
    <t>Southern Illinois University, carbondale</t>
  </si>
  <si>
    <t>California State University, Long Beach</t>
  </si>
  <si>
    <t>California State University, Stanislaus</t>
  </si>
  <si>
    <t>University of Maryland, Baltimore County</t>
  </si>
  <si>
    <t>Auburn University at Montgomery</t>
  </si>
  <si>
    <t>Baruch College/ City University of New York</t>
  </si>
  <si>
    <t>Florida Atlantic University</t>
  </si>
  <si>
    <t>Clark Atlanta University</t>
  </si>
  <si>
    <t>Master of Science in Urban Policy Analysis &amp; Management</t>
  </si>
  <si>
    <t>Tennessee State University</t>
  </si>
  <si>
    <t>University of New Orleans</t>
  </si>
  <si>
    <t>SDA Bocconi School of Management</t>
  </si>
  <si>
    <t>Master Of Public Management</t>
  </si>
  <si>
    <t>Georgia Southern University</t>
  </si>
  <si>
    <t>The University of Texas at San Antonio</t>
  </si>
  <si>
    <t>Indiana University, Northwest</t>
  </si>
  <si>
    <t>University of Oregon</t>
  </si>
  <si>
    <t>Washington State University</t>
  </si>
  <si>
    <t>SIPA, Columbia University</t>
  </si>
  <si>
    <t>Portland State University</t>
  </si>
  <si>
    <t>Executive Master of Public Administration</t>
  </si>
  <si>
    <t>Carnegie Mellon University</t>
  </si>
  <si>
    <t>The University of Texas at El Paso</t>
  </si>
  <si>
    <t>University of Southern California</t>
  </si>
  <si>
    <t>Suffolk University</t>
  </si>
  <si>
    <t>Eastern Michigan University</t>
  </si>
  <si>
    <t>University of North Florida</t>
  </si>
  <si>
    <t>University of Missouri- Kansas City</t>
  </si>
  <si>
    <t>Indiana University - Purdue University Indianapolis</t>
  </si>
  <si>
    <t>California State Polytechnic University</t>
  </si>
  <si>
    <t>Minnesota State University, Mankato</t>
  </si>
  <si>
    <t>Master of Arts in Urban Studies</t>
  </si>
  <si>
    <t>Florida State University</t>
  </si>
  <si>
    <t>The University of South Dakota</t>
  </si>
  <si>
    <t>Master of Science in Public Policy and Management</t>
  </si>
  <si>
    <t>California State University, Fresno</t>
  </si>
  <si>
    <t>Tsinghua University</t>
  </si>
  <si>
    <t>Indiana University, South Bend Campus</t>
  </si>
  <si>
    <t>The University of Texas at Austin (LBJ)</t>
  </si>
  <si>
    <t>University of North Carolina, Wilmington</t>
  </si>
  <si>
    <t>University of Tennessee at Chattanooga</t>
  </si>
  <si>
    <t>Texas A&amp;M International University</t>
  </si>
  <si>
    <t>University of South Carolina</t>
  </si>
  <si>
    <t>Degree Name</t>
  </si>
  <si>
    <t>Master of Public Administration</t>
  </si>
  <si>
    <t>Master of Public Policy</t>
  </si>
  <si>
    <t>MPA</t>
  </si>
  <si>
    <t>Bowling Green State University</t>
  </si>
  <si>
    <t>Master of Science in Public Management and Policy</t>
  </si>
  <si>
    <t>Master of Public Management</t>
  </si>
  <si>
    <t>Columbus State University</t>
  </si>
  <si>
    <t>Master of Public Affairs</t>
  </si>
  <si>
    <t>Indiana University–Purdue University Fort Wayne</t>
  </si>
  <si>
    <t>Indiana University–Purdue University Indianapolis</t>
  </si>
  <si>
    <t>Long Island University, C.W. Post Campus</t>
  </si>
  <si>
    <t>Northeastern University</t>
  </si>
  <si>
    <t>Master of Public Administration: Health Administration</t>
  </si>
  <si>
    <t>Saint Louis University</t>
  </si>
  <si>
    <t>Masters in Public Administration</t>
  </si>
  <si>
    <t>The University of Texas at Austin</t>
  </si>
  <si>
    <t>Master of Public Policy Administration</t>
  </si>
  <si>
    <t>University of Missouri-Columbia</t>
  </si>
  <si>
    <t>Master of International Development</t>
  </si>
  <si>
    <t>Master for Business, Government and Not for Profit Management</t>
  </si>
  <si>
    <t>AVERAGE</t>
  </si>
  <si>
    <t>All Courses</t>
  </si>
  <si>
    <t>TOTAL</t>
  </si>
  <si>
    <t>Required Courses</t>
  </si>
  <si>
    <t>(4.2 A1)</t>
  </si>
  <si>
    <t>(4.2 A 2)</t>
  </si>
  <si>
    <t>(4.2 B1)</t>
  </si>
  <si>
    <t>(4.2 B2)</t>
  </si>
  <si>
    <t>Percentage of Courses Taught by Full-Time and Part-Time Faculty</t>
  </si>
  <si>
    <t>2010-2011</t>
  </si>
  <si>
    <t>2011-2012</t>
  </si>
  <si>
    <t>Total Student Body Size and Number of Degrees Awarded for NASPAA Accredited Programs in AY 2011-2012*</t>
  </si>
  <si>
    <t>State/Province</t>
  </si>
  <si>
    <t>Title</t>
  </si>
  <si>
    <t>Accreditation Cohort</t>
  </si>
  <si>
    <t>Student Body</t>
  </si>
  <si>
    <t>Degrees Awarded</t>
  </si>
  <si>
    <t>Albany State University</t>
  </si>
  <si>
    <t>GA</t>
  </si>
  <si>
    <t>Degree Program Data - Academic Year 2011-2012</t>
  </si>
  <si>
    <t>2017-2018</t>
  </si>
  <si>
    <t>Key Executive Master of Public Administration</t>
  </si>
  <si>
    <t>DC</t>
  </si>
  <si>
    <t>2015-2016</t>
  </si>
  <si>
    <t>NC</t>
  </si>
  <si>
    <t>2016-2017</t>
  </si>
  <si>
    <t>NA</t>
  </si>
  <si>
    <t>AZ</t>
  </si>
  <si>
    <t>AR</t>
  </si>
  <si>
    <t>2014-2015</t>
  </si>
  <si>
    <t>AL</t>
  </si>
  <si>
    <t>2018-2019</t>
  </si>
  <si>
    <t>2013-2014</t>
  </si>
  <si>
    <t>NY</t>
  </si>
  <si>
    <t>OH</t>
  </si>
  <si>
    <t>MA</t>
  </si>
  <si>
    <t>UT</t>
  </si>
  <si>
    <t>CA</t>
  </si>
  <si>
    <t>2019-2020</t>
  </si>
  <si>
    <t>PA</t>
  </si>
  <si>
    <t>MI</t>
  </si>
  <si>
    <t>SC</t>
  </si>
  <si>
    <t>IL</t>
  </si>
  <si>
    <t>KY</t>
  </si>
  <si>
    <t>FL</t>
  </si>
  <si>
    <t>VA</t>
  </si>
  <si>
    <t>Georgia Regents University</t>
  </si>
  <si>
    <t>IN</t>
  </si>
  <si>
    <t>MS</t>
  </si>
  <si>
    <t>James Madison University</t>
  </si>
  <si>
    <t>Master of Public Administration in Policy and Administration</t>
  </si>
  <si>
    <t>KDI School of Public Policy and Management</t>
  </si>
  <si>
    <t>NJ</t>
  </si>
  <si>
    <t>Marist College</t>
  </si>
  <si>
    <t>MO</t>
  </si>
  <si>
    <t>NM</t>
  </si>
  <si>
    <t>Oregon State University</t>
  </si>
  <si>
    <t>OR</t>
  </si>
  <si>
    <t>Rutgers, The State University of New Jersey - New Brunswick</t>
  </si>
  <si>
    <t>Southern Illinois University, Carbondale</t>
  </si>
  <si>
    <t>Southern Utah University</t>
  </si>
  <si>
    <t>TN</t>
  </si>
  <si>
    <t>TX</t>
  </si>
  <si>
    <t>Texas State University</t>
  </si>
  <si>
    <t>KS</t>
  </si>
  <si>
    <t>VT</t>
  </si>
  <si>
    <t>MD</t>
  </si>
  <si>
    <t>University of Colorado Colorado Springs</t>
  </si>
  <si>
    <t>CO</t>
  </si>
  <si>
    <t>CT</t>
  </si>
  <si>
    <t>DE</t>
  </si>
  <si>
    <t>MN</t>
  </si>
  <si>
    <t>NE</t>
  </si>
  <si>
    <t>LA</t>
  </si>
  <si>
    <t>ND</t>
  </si>
  <si>
    <t>PR</t>
  </si>
  <si>
    <t>University of Southern Maine</t>
  </si>
  <si>
    <t>Master's in Public Policy &amp;amp; Management</t>
  </si>
  <si>
    <t>ME</t>
  </si>
  <si>
    <t>WA</t>
  </si>
  <si>
    <t>Valdosta State University</t>
  </si>
  <si>
    <t>West Chester University of Pennsylvania</t>
  </si>
  <si>
    <t>WV</t>
  </si>
  <si>
    <t>Western Carolina University</t>
  </si>
  <si>
    <t xml:space="preserve">Avg student body  </t>
  </si>
  <si>
    <t xml:space="preserve">Max </t>
  </si>
  <si>
    <t>Min</t>
  </si>
  <si>
    <t>Median</t>
  </si>
  <si>
    <t>Q1</t>
  </si>
  <si>
    <t>Q3</t>
  </si>
  <si>
    <t>Avg Degrees Awarded</t>
  </si>
  <si>
    <t>Max</t>
  </si>
  <si>
    <t>*Program Data provided by accredited programs electing to participate in the NASPAA Annual Program Survey, does not include all accredited programs</t>
  </si>
  <si>
    <t>Total Student Body Size and Number of Degrees Awarded for Non-NASPAA Accredited Programs in AY 2011-2012*</t>
  </si>
  <si>
    <t># of Degrees Awarded</t>
  </si>
  <si>
    <t>Princeton University</t>
  </si>
  <si>
    <t>American University in Cairo</t>
  </si>
  <si>
    <t>Regent University</t>
  </si>
  <si>
    <t>The University of Texas at Tyler</t>
  </si>
  <si>
    <t>The University of Alabama</t>
  </si>
  <si>
    <t>CUNY City College</t>
  </si>
  <si>
    <t>Master of Public Service Management</t>
  </si>
  <si>
    <t>Master of Engineering and Public Policy</t>
  </si>
  <si>
    <t>University of Arkansas</t>
  </si>
  <si>
    <t>University of Massachusetts Boston</t>
  </si>
  <si>
    <t>Master of Science in Public Affairs</t>
  </si>
  <si>
    <t>Idaho State University</t>
  </si>
  <si>
    <t>ID</t>
  </si>
  <si>
    <t>The University of Edinburgh</t>
  </si>
  <si>
    <t>Master of Professional Studies %u2013 Public Administration</t>
  </si>
  <si>
    <t>Ohio University</t>
  </si>
  <si>
    <t>The University of Tennessee, Knoxville</t>
  </si>
  <si>
    <t>Mills College</t>
  </si>
  <si>
    <t>Georgia Institute of Technology</t>
  </si>
  <si>
    <t>Master of Science in Public Policy</t>
  </si>
  <si>
    <t>The University of Texas at Brownsville</t>
  </si>
  <si>
    <t>University of Miami</t>
  </si>
  <si>
    <t>University of Southern Indiana</t>
  </si>
  <si>
    <t>Ball State University</t>
  </si>
  <si>
    <t>Sam Houston State University</t>
  </si>
  <si>
    <t>University of Hawaii at Manoa</t>
  </si>
  <si>
    <t>HI</t>
  </si>
  <si>
    <t>College of William and Mary</t>
  </si>
  <si>
    <t>Brandeis University</t>
  </si>
  <si>
    <t>University of Wisconsin-Madison</t>
  </si>
  <si>
    <t>WI</t>
  </si>
  <si>
    <t>University of Houston</t>
  </si>
  <si>
    <t>University of Massachusetts Amherst</t>
  </si>
  <si>
    <t>University of New Hampshire</t>
  </si>
  <si>
    <t>NH</t>
  </si>
  <si>
    <t>Executive Master of Public Management</t>
  </si>
  <si>
    <t>California State University-Sacramento</t>
  </si>
  <si>
    <t xml:space="preserve">Johns Hopkins University </t>
  </si>
  <si>
    <t>The Monterey Institute of International Studies</t>
  </si>
  <si>
    <t>University of Virginia - Frank Batten School of Leadership and Public Policy</t>
  </si>
  <si>
    <t>Hamline University</t>
  </si>
  <si>
    <t>The Evergreen State College</t>
  </si>
  <si>
    <t>Golden Gate University-San Francisco</t>
  </si>
  <si>
    <t>University of California-Los Angeles</t>
  </si>
  <si>
    <t>Master of Health Administration</t>
  </si>
  <si>
    <t>University of Pennsylvania</t>
  </si>
  <si>
    <t>Pepperdine University</t>
  </si>
  <si>
    <t>Duke University</t>
  </si>
  <si>
    <t>Master of Planning</t>
  </si>
  <si>
    <t>The University of West Florida</t>
  </si>
  <si>
    <t>Master of Science in Administration</t>
  </si>
  <si>
    <t>Pace University-New York</t>
  </si>
  <si>
    <t>Eastern Washington University</t>
  </si>
  <si>
    <t>University of Michigan-Ann Arbor</t>
  </si>
  <si>
    <t>Cornell University</t>
  </si>
  <si>
    <t>Park University</t>
  </si>
  <si>
    <t>Georgetown University, McCourt School of Public Policy</t>
  </si>
  <si>
    <t>University of Chicago</t>
  </si>
  <si>
    <t>George Mason University, School of Public Policy</t>
  </si>
  <si>
    <t>Harvard University</t>
  </si>
  <si>
    <t>Avg student body</t>
  </si>
  <si>
    <t>*Program Data provided by member programs electing to participate in the NASPAA Annual Program Survey, does not include all NASPAA-member programs</t>
  </si>
  <si>
    <t>Student Applications, Admissions, and Enrollment Data 2011-2012</t>
  </si>
  <si>
    <t>Program</t>
  </si>
  <si>
    <t>applied</t>
  </si>
  <si>
    <t>addmited</t>
  </si>
  <si>
    <t>enrolled</t>
  </si>
  <si>
    <t>precentadmitted</t>
  </si>
  <si>
    <t>percentenrolled</t>
  </si>
  <si>
    <t>Program 1</t>
  </si>
  <si>
    <t>Program 2</t>
  </si>
  <si>
    <t>Program 3</t>
  </si>
  <si>
    <t>Program 4</t>
  </si>
  <si>
    <t>Program 5</t>
  </si>
  <si>
    <t>Program 6</t>
  </si>
  <si>
    <t>Program 7</t>
  </si>
  <si>
    <t>Program 8</t>
  </si>
  <si>
    <t>Program 9</t>
  </si>
  <si>
    <t>Program 10</t>
  </si>
  <si>
    <t>Program 11</t>
  </si>
  <si>
    <t>Program 12</t>
  </si>
  <si>
    <t>Program 13</t>
  </si>
  <si>
    <t>Program 14</t>
  </si>
  <si>
    <t>Program 15</t>
  </si>
  <si>
    <t>Program 16</t>
  </si>
  <si>
    <t>Program 17</t>
  </si>
  <si>
    <t>Program 18</t>
  </si>
  <si>
    <t>Program 19</t>
  </si>
  <si>
    <t>Program 20</t>
  </si>
  <si>
    <t>Program 21</t>
  </si>
  <si>
    <t>Program 22</t>
  </si>
  <si>
    <t>Program 23</t>
  </si>
  <si>
    <t>Program 24</t>
  </si>
  <si>
    <t>Program 25</t>
  </si>
  <si>
    <t>Program 26</t>
  </si>
  <si>
    <t>Program 27</t>
  </si>
  <si>
    <t>Program 28</t>
  </si>
  <si>
    <t>Program 29</t>
  </si>
  <si>
    <t>Program 30</t>
  </si>
  <si>
    <t>Program 31</t>
  </si>
  <si>
    <t>Program 32</t>
  </si>
  <si>
    <t>Program 33</t>
  </si>
  <si>
    <t>Program 34</t>
  </si>
  <si>
    <t>Program 35</t>
  </si>
  <si>
    <t>Program 36</t>
  </si>
  <si>
    <t>Program 37</t>
  </si>
  <si>
    <t>Program 38</t>
  </si>
  <si>
    <t>Program 39</t>
  </si>
  <si>
    <t>Program 40</t>
  </si>
  <si>
    <t>Program 41</t>
  </si>
  <si>
    <t>Program 42</t>
  </si>
  <si>
    <t>Program 43</t>
  </si>
  <si>
    <t>Program 44</t>
  </si>
  <si>
    <t>Program 45</t>
  </si>
  <si>
    <t>Program 46</t>
  </si>
  <si>
    <t>Program 47</t>
  </si>
  <si>
    <t>Program 48</t>
  </si>
  <si>
    <t>Program 49</t>
  </si>
  <si>
    <t>Program 50</t>
  </si>
  <si>
    <t>Program 51</t>
  </si>
  <si>
    <t>Program 52</t>
  </si>
  <si>
    <t>Program 53</t>
  </si>
  <si>
    <t>Program 54</t>
  </si>
  <si>
    <t>Program 55</t>
  </si>
  <si>
    <t>Program 56</t>
  </si>
  <si>
    <t>Program 57</t>
  </si>
  <si>
    <t>Program 58</t>
  </si>
  <si>
    <t>Program 59</t>
  </si>
  <si>
    <t>Program 60</t>
  </si>
  <si>
    <t>Program 61</t>
  </si>
  <si>
    <t>Program 62</t>
  </si>
  <si>
    <t>Program 63</t>
  </si>
  <si>
    <t>Program 64</t>
  </si>
  <si>
    <t>Program 65</t>
  </si>
  <si>
    <t>Program 66</t>
  </si>
  <si>
    <t>Program 67</t>
  </si>
  <si>
    <t>Program 68</t>
  </si>
  <si>
    <t>Program 69</t>
  </si>
  <si>
    <t>Program 70</t>
  </si>
  <si>
    <t>Program 71</t>
  </si>
  <si>
    <t>Program 72</t>
  </si>
  <si>
    <t>Program 73</t>
  </si>
  <si>
    <t>Program 74</t>
  </si>
  <si>
    <t>Program 75</t>
  </si>
  <si>
    <t>Program 76</t>
  </si>
  <si>
    <t>Program 77</t>
  </si>
  <si>
    <t>Program 78</t>
  </si>
  <si>
    <t>Program 79</t>
  </si>
  <si>
    <t>Program 80</t>
  </si>
  <si>
    <t>Program 81</t>
  </si>
  <si>
    <t>Program 82</t>
  </si>
  <si>
    <t>Program 83</t>
  </si>
  <si>
    <t>Program 84</t>
  </si>
  <si>
    <t>Program 85</t>
  </si>
  <si>
    <t>Program 86</t>
  </si>
  <si>
    <t>Program 87</t>
  </si>
  <si>
    <t>Program 88</t>
  </si>
  <si>
    <t>Program 89</t>
  </si>
  <si>
    <t>Program 90</t>
  </si>
  <si>
    <t>Program 91</t>
  </si>
  <si>
    <t>Program 92</t>
  </si>
  <si>
    <t>Program 93</t>
  </si>
  <si>
    <t>Program 94</t>
  </si>
  <si>
    <t>Program 95</t>
  </si>
  <si>
    <t>Program 96</t>
  </si>
  <si>
    <t>Program 97</t>
  </si>
  <si>
    <t>Program 98</t>
  </si>
  <si>
    <t>Program 99</t>
  </si>
  <si>
    <t>Program 100</t>
  </si>
  <si>
    <t>Program 101</t>
  </si>
  <si>
    <t>Program 102</t>
  </si>
  <si>
    <t>Program 103</t>
  </si>
  <si>
    <t>Program 104</t>
  </si>
  <si>
    <t>Program 105</t>
  </si>
  <si>
    <t>Program 106</t>
  </si>
  <si>
    <t>Program 107</t>
  </si>
  <si>
    <t>Program 108</t>
  </si>
  <si>
    <t>Program 109</t>
  </si>
  <si>
    <t>Program 110</t>
  </si>
  <si>
    <t>Program 111</t>
  </si>
  <si>
    <t>Program 112</t>
  </si>
  <si>
    <t>Program 113</t>
  </si>
  <si>
    <t>Program 114</t>
  </si>
  <si>
    <t>Program 115</t>
  </si>
  <si>
    <t>Program 116</t>
  </si>
  <si>
    <t>Program 117</t>
  </si>
  <si>
    <t>Program 118</t>
  </si>
  <si>
    <t>Program 119</t>
  </si>
  <si>
    <t>Program 120</t>
  </si>
  <si>
    <t>Program 121</t>
  </si>
  <si>
    <t>Program 122</t>
  </si>
  <si>
    <t>Program 123</t>
  </si>
  <si>
    <t>Program 124</t>
  </si>
  <si>
    <t>Program 125</t>
  </si>
  <si>
    <t>Program 126</t>
  </si>
  <si>
    <t>Program 127</t>
  </si>
  <si>
    <t>Program 128</t>
  </si>
  <si>
    <t>Program 129</t>
  </si>
  <si>
    <t>Program 130</t>
  </si>
  <si>
    <t>Program 131</t>
  </si>
  <si>
    <t>Program 132</t>
  </si>
  <si>
    <t>Program 133</t>
  </si>
  <si>
    <t>Program 134</t>
  </si>
  <si>
    <t>Program 135</t>
  </si>
  <si>
    <t>Program 136</t>
  </si>
  <si>
    <t>Program 137</t>
  </si>
  <si>
    <t>Program 138</t>
  </si>
  <si>
    <t>Program 139</t>
  </si>
  <si>
    <t>Program 140</t>
  </si>
  <si>
    <t>Program 141</t>
  </si>
  <si>
    <t>Program 142</t>
  </si>
  <si>
    <t>Program 143</t>
  </si>
  <si>
    <t>Program 144</t>
  </si>
  <si>
    <t>Program 145</t>
  </si>
  <si>
    <t>Program 146</t>
  </si>
  <si>
    <t>Program 147</t>
  </si>
  <si>
    <t>Program 148</t>
  </si>
  <si>
    <t>Program 149</t>
  </si>
  <si>
    <t>Program 150</t>
  </si>
  <si>
    <t>Program 151</t>
  </si>
  <si>
    <t>Program 152</t>
  </si>
  <si>
    <t>Program 153</t>
  </si>
  <si>
    <t>Program 154</t>
  </si>
  <si>
    <t>Program 155</t>
  </si>
  <si>
    <t>Program 156</t>
  </si>
  <si>
    <t>Program 157</t>
  </si>
  <si>
    <t>Program 158</t>
  </si>
  <si>
    <t>Program 159</t>
  </si>
  <si>
    <t>Program 160</t>
  </si>
  <si>
    <t>Program 161</t>
  </si>
  <si>
    <t>Program 162</t>
  </si>
  <si>
    <t>Program 163</t>
  </si>
  <si>
    <t>Program 164</t>
  </si>
  <si>
    <t>Program 165</t>
  </si>
  <si>
    <t>Program 166</t>
  </si>
  <si>
    <t>Program 167</t>
  </si>
  <si>
    <t>Program 168</t>
  </si>
  <si>
    <t>Program 169</t>
  </si>
  <si>
    <t>Program 170</t>
  </si>
  <si>
    <t>Program 171</t>
  </si>
  <si>
    <t>Program 172</t>
  </si>
  <si>
    <t>Program 173</t>
  </si>
  <si>
    <t>Program 174</t>
  </si>
  <si>
    <t>Program 175</t>
  </si>
  <si>
    <t>Program 176</t>
  </si>
  <si>
    <t>Sum Total</t>
  </si>
  <si>
    <t>Student Applications, Admissions, and Enrollment Data 2010-2011</t>
  </si>
  <si>
    <t>Program No</t>
  </si>
  <si>
    <t>Applicants</t>
  </si>
  <si>
    <t>Admitted</t>
  </si>
  <si>
    <t>Enrolled</t>
  </si>
  <si>
    <t>% Applicants Admitted</t>
  </si>
  <si>
    <t>% of Admitted Enrolled</t>
  </si>
  <si>
    <t>Number of Applications, Admissions, and Enrollments for AY 2012-2013</t>
  </si>
  <si>
    <t># of Applicants</t>
  </si>
  <si>
    <t># Admitted</t>
  </si>
  <si>
    <t># Enrolled</t>
  </si>
  <si>
    <t xml:space="preserve">% Admitted </t>
  </si>
  <si>
    <t>% Enrolled</t>
  </si>
  <si>
    <t>Program 177</t>
  </si>
  <si>
    <t>Program 178</t>
  </si>
  <si>
    <t>Program 179</t>
  </si>
  <si>
    <t>Program 180</t>
  </si>
  <si>
    <t>Program 181</t>
  </si>
  <si>
    <t xml:space="preserve">Percentage of Full-time and Part-time Faculty Teaching Required Competnecies and All Courses AY 2012-2013 </t>
  </si>
  <si>
    <t>Degree Program</t>
  </si>
  <si>
    <t>% of Courses Taught by FT Staff</t>
  </si>
  <si>
    <t>% Courses Taught by PT Staff</t>
  </si>
  <si>
    <t>% Required Courses Taught by FT Staff</t>
  </si>
  <si>
    <t>% of Required Courses Taught by PT Staff</t>
  </si>
  <si>
    <t xml:space="preserve">Auburn University at Montgomery </t>
  </si>
  <si>
    <t>Columbia University, School of International and Public Affairs</t>
  </si>
  <si>
    <t xml:space="preserve">George Mason University </t>
  </si>
  <si>
    <t xml:space="preserve">George Washington University </t>
  </si>
  <si>
    <t>Indiana University-Purdue University, Ft. Wayne</t>
  </si>
  <si>
    <t>Jacksonville State University</t>
  </si>
  <si>
    <t>San Francisco State</t>
  </si>
  <si>
    <t>Texas State University - San Marcos</t>
  </si>
  <si>
    <t>University of Colorado at Colorado Springs</t>
  </si>
  <si>
    <t>Master's in Public Policy &amp; Management</t>
  </si>
  <si>
    <t>Faculty Involvement AY 2012-2013</t>
  </si>
  <si>
    <t xml:space="preserve">Schools Name </t>
  </si>
  <si>
    <t># of Faculty Nucleus Members</t>
  </si>
  <si>
    <t># of Faculty Involved in Teaching</t>
  </si>
  <si>
    <t># of Faculty Invovled in Governance</t>
  </si>
  <si>
    <t># of  Faculty Involved in Research</t>
  </si>
  <si>
    <t xml:space="preserve"># Faculty Involved in Community Service </t>
  </si>
  <si>
    <t>Milano School of International Affairs, Management, and Urban Policy</t>
  </si>
  <si>
    <t xml:space="preserve">Univeristy of Dayton </t>
  </si>
  <si>
    <t>Total Number of Programs w/ Faculty Nucleus Data = 184</t>
  </si>
  <si>
    <t>Avgerage per program</t>
  </si>
  <si>
    <t>Total</t>
  </si>
  <si>
    <t>% of Total</t>
  </si>
  <si>
    <t>Distribution of Faculty Nucleus Size for the Same Sample of Programs that Submitted Faculty Data from AY 2010-2013</t>
  </si>
  <si>
    <t>2012-2013</t>
  </si>
  <si>
    <t xml:space="preserve">Institution </t>
  </si>
  <si>
    <t>Key Executive Masters of Public Administration</t>
  </si>
  <si>
    <t>1-5</t>
  </si>
  <si>
    <t>6-10</t>
  </si>
  <si>
    <t>11-25</t>
  </si>
  <si>
    <t>26-50</t>
  </si>
  <si>
    <t>51-150</t>
  </si>
  <si>
    <t>Standards Being Monitored</t>
  </si>
  <si>
    <t>Percentage of Programs Being Monitored</t>
  </si>
  <si>
    <t xml:space="preserve">1.1 - Mission Satement </t>
  </si>
  <si>
    <t>1.2 - Performance Expectations</t>
  </si>
  <si>
    <t>1.3 - Program Evaluation</t>
  </si>
  <si>
    <t>2.1 - Administrative Capacity</t>
  </si>
  <si>
    <t>2.2 - Faculty Governance</t>
  </si>
  <si>
    <t>3.1 - Faculty Qualifications</t>
  </si>
  <si>
    <t>3.2 - Faculty Diversity</t>
  </si>
  <si>
    <t xml:space="preserve">3.3 - Research, Scholarship and Service </t>
  </si>
  <si>
    <t>4.2 - Student Admissions</t>
  </si>
  <si>
    <t>4.3 - Support for Students</t>
  </si>
  <si>
    <t>4.4 - Student Diversity</t>
  </si>
  <si>
    <t>5.1 - Universal Required Competencies</t>
  </si>
  <si>
    <t>5.2 - Mission-specific Required Competencies</t>
  </si>
  <si>
    <t>5.3 - Mission-specific Elective Competencies</t>
  </si>
  <si>
    <t>6.1 - Resource Adequacy</t>
  </si>
  <si>
    <t xml:space="preserve">7.1 - Communications </t>
  </si>
  <si>
    <t>Standards Being Monitored after Review</t>
  </si>
  <si>
    <t>Employment of Graduates for AY 2010-2011 Reflected in 2011-2012 Data Report</t>
  </si>
  <si>
    <t>Nat'l or Cent'l Gov't</t>
  </si>
  <si>
    <t xml:space="preserve">State, Prov'l, or Reg'l Gov't </t>
  </si>
  <si>
    <t>City, County or Local Gov't</t>
  </si>
  <si>
    <t>Foreign Gov't or Int'l Quasi-Gov'tl</t>
  </si>
  <si>
    <t>Nonprofit Domestic-Oriented</t>
  </si>
  <si>
    <t>Nonprofit/ NGO Int'lly-Oriented</t>
  </si>
  <si>
    <t>Private Sector - Research / Consulting</t>
  </si>
  <si>
    <t>Private Sector - Not Research / Consulting</t>
  </si>
  <si>
    <t>Obtaining Further Education</t>
  </si>
  <si>
    <t>Un-employed</t>
  </si>
  <si>
    <t>Total Government</t>
  </si>
  <si>
    <t>SUBTOTALStatus known</t>
  </si>
  <si>
    <t>SUBTOTALStatus Unknown</t>
  </si>
  <si>
    <t>% Known</t>
  </si>
  <si>
    <t>Master Of Public Policy and Administration</t>
  </si>
  <si>
    <t>Master Of Public Administration &amp; Master of International Affairs</t>
  </si>
  <si>
    <t>Employment of Graduates for AY 2009-2010 Reflected in 2010-2011 Data Report</t>
  </si>
  <si>
    <t>No</t>
  </si>
  <si>
    <t>State</t>
  </si>
  <si>
    <t>SUBTOTAL Status Known</t>
  </si>
  <si>
    <t>% Status Known</t>
  </si>
  <si>
    <t>_531</t>
  </si>
  <si>
    <t>_532</t>
  </si>
  <si>
    <t>_533</t>
  </si>
  <si>
    <t>_534</t>
  </si>
  <si>
    <t>_535</t>
  </si>
  <si>
    <t>_536</t>
  </si>
  <si>
    <t>_537</t>
  </si>
  <si>
    <t>_538</t>
  </si>
  <si>
    <t>_539</t>
  </si>
  <si>
    <t>_5310</t>
  </si>
  <si>
    <t>_5311</t>
  </si>
  <si>
    <t>_5312</t>
  </si>
  <si>
    <t>Washington, D.C.</t>
  </si>
  <si>
    <t>North Carolina</t>
  </si>
  <si>
    <t>Arizona</t>
  </si>
  <si>
    <t>Arkansas</t>
  </si>
  <si>
    <t>Alabama</t>
  </si>
  <si>
    <t>New York</t>
  </si>
  <si>
    <t>Idaho</t>
  </si>
  <si>
    <t>Ohio</t>
  </si>
  <si>
    <t>Utah</t>
  </si>
  <si>
    <t>California</t>
  </si>
  <si>
    <t>Pennsylvania</t>
  </si>
  <si>
    <t>Michigan</t>
  </si>
  <si>
    <t>South Carolina</t>
  </si>
  <si>
    <t>Georgia</t>
  </si>
  <si>
    <t>Illinois</t>
  </si>
  <si>
    <t>Florida</t>
  </si>
  <si>
    <t>Virginia</t>
  </si>
  <si>
    <t>Louisiana</t>
  </si>
  <si>
    <t>Indiana</t>
  </si>
  <si>
    <t>Mississippi</t>
  </si>
  <si>
    <t>New Jersey</t>
  </si>
  <si>
    <t>Kentucky</t>
  </si>
  <si>
    <t>Missouri</t>
  </si>
  <si>
    <t>New Mexico</t>
  </si>
  <si>
    <t>Massachusetts</t>
  </si>
  <si>
    <t>Oregon</t>
  </si>
  <si>
    <t>Texas</t>
  </si>
  <si>
    <t>Kansas</t>
  </si>
  <si>
    <t>Tennessee</t>
  </si>
  <si>
    <t>Maryland</t>
  </si>
  <si>
    <t>Colorado</t>
  </si>
  <si>
    <t>Connecticut</t>
  </si>
  <si>
    <t>Delaware</t>
  </si>
  <si>
    <t>Minnesota</t>
  </si>
  <si>
    <t>Nebraska</t>
  </si>
  <si>
    <t>Nevada</t>
  </si>
  <si>
    <t>North Dakota</t>
  </si>
  <si>
    <t>Puerto Rico</t>
  </si>
  <si>
    <t>Washington</t>
  </si>
  <si>
    <t>West Virginia</t>
  </si>
  <si>
    <t>MEDIAN</t>
  </si>
  <si>
    <t>MAX</t>
  </si>
  <si>
    <t>MIN</t>
  </si>
  <si>
    <t>National / Central</t>
  </si>
  <si>
    <t>State / Provincial / regional</t>
  </si>
  <si>
    <t>City / County / Local</t>
  </si>
  <si>
    <t>Foreign / International Quasi-Governmental</t>
  </si>
  <si>
    <t>Nonprofit Int'lly-Oriented</t>
  </si>
  <si>
    <t>% of Known</t>
  </si>
  <si>
    <t>-</t>
  </si>
  <si>
    <t>Government</t>
  </si>
  <si>
    <t>Nonprofit</t>
  </si>
  <si>
    <t>Private</t>
  </si>
  <si>
    <t>Further Education</t>
  </si>
  <si>
    <t>Unemployed</t>
  </si>
  <si>
    <t>Total Graduation Rates for AY 2012-2013</t>
  </si>
  <si>
    <t>Total Initially Enrolled</t>
  </si>
  <si>
    <t>Total Graduted w/n 100% of Program Length</t>
  </si>
  <si>
    <t>Total Gradauted w/n 150% of Program Length</t>
  </si>
  <si>
    <t>Total Graduated w/n 200% of Program Length</t>
  </si>
  <si>
    <t>% of Students Graduated w/n  100% of Program Length</t>
  </si>
  <si>
    <t>% of Students Graduated w/n 150% of Program Length</t>
  </si>
  <si>
    <t>% of Students Graduated w/n  200% of Program Length</t>
  </si>
  <si>
    <t># of Programs with Complete Data = 125</t>
  </si>
  <si>
    <t>Graduated w/n 100%</t>
  </si>
  <si>
    <t>Graduated w/n 150%</t>
  </si>
  <si>
    <t>Gradauted w/n 200%</t>
  </si>
  <si>
    <t>Did Not Graduate/Still in Program</t>
  </si>
  <si>
    <t>% of total (Cumulative)</t>
  </si>
  <si>
    <t>Non-cumulative grad rates</t>
  </si>
  <si>
    <t>Full-time and Part-time Graduation Rates for AY 2012-2013</t>
  </si>
  <si>
    <t>FT Initially enrolled</t>
  </si>
  <si>
    <t>FT Students Graduated w/n  100% of Program Length</t>
  </si>
  <si>
    <t>FT Students Graduated w/n 150% of Program Length</t>
  </si>
  <si>
    <t xml:space="preserve">FT Students Graduated w/n 200% of Program Length </t>
  </si>
  <si>
    <t>PT Initially Enrolled</t>
  </si>
  <si>
    <t>PT Students Graduated w/n 100% of Program Length</t>
  </si>
  <si>
    <t xml:space="preserve">PT Students Graduated w/n 150% of Program Length </t>
  </si>
  <si>
    <t>PT Students Graduated w/n 200% of Program Length</t>
  </si>
  <si>
    <t>Number of Programs with Grad Rates Dissaggregated by FT/PT = 113</t>
  </si>
  <si>
    <t xml:space="preserve">Total </t>
  </si>
  <si>
    <t>W/n 100%</t>
  </si>
  <si>
    <t>W/n 150%</t>
  </si>
  <si>
    <t>W/n 200%</t>
  </si>
  <si>
    <t>DNG</t>
  </si>
  <si>
    <t>Non-Cumaltive  %</t>
  </si>
  <si>
    <t>DNG = Did Not Gradaute/Still in Program</t>
  </si>
  <si>
    <t>Total Graduation Rates and Full-time/Part-time Graduation Rates for AY 2011-2012</t>
  </si>
  <si>
    <t>Mission and Goals</t>
  </si>
  <si>
    <t>FT 100%</t>
  </si>
  <si>
    <t>FT 150%</t>
  </si>
  <si>
    <t>FT 200%</t>
  </si>
  <si>
    <t>PT 100%</t>
  </si>
  <si>
    <t>PT 150%</t>
  </si>
  <si>
    <t>PT 200%</t>
  </si>
  <si>
    <t>Total 100%</t>
  </si>
  <si>
    <t>Total 150%</t>
  </si>
  <si>
    <t>Total 200%</t>
  </si>
  <si>
    <t xml:space="preserve">% Students Graduated in 100% </t>
  </si>
  <si>
    <t xml:space="preserve">% Students Graduated in 150% </t>
  </si>
  <si>
    <t xml:space="preserve">% Students Graduated in 200% </t>
  </si>
  <si>
    <t>% students graduated in 200% FT</t>
  </si>
  <si>
    <t>% students graduated in 200% PT</t>
  </si>
  <si>
    <t>The current mission statement of Albany State University's MPA program is to:
● Provide a professional master's level education for students aspiring to management positions in government, nonprofit organizations, and the private sector.
●Provide professional assistance to the public, governments, and nonprofit organizations in Southwest Georgia, Dougherty County, and the surrounding communities through public service of the faculty and students.
●Increase the number of qualified graduates from underrepresented groups with professional public administration skills, training, and education for leadership
positions.
The current mission was adopted in the fall of 2002 and was revised in the fall of 2010 and spring 2011 semester.
The Albany State University MPA program is continuing to implement its mission by pursuing the following goals.
• Continually improving our delivery of quality educational services and enhancing the abilities of our future graduates.
• Continuing to contribute to the field and practice of public administration while helping our students more fully understand the significance of public service
in modern society.
• Continuing the historic mission of Albany State University regarding outreach to historically under- served student populations while simultaneously increasing
the diversity of both our faculty and student body.</t>
  </si>
  <si>
    <t xml:space="preserve">The School of Public Affairs advances excellence in governance by creating, sharing, and applying knowledge of public administration.
In support of this mission, we are committed to enabling students to analyze public problems, communicate, collaborate, make decisions, and manage public institutions effectively, ethically, and democratically; teaching and providing continuing education at times and locations appropriate for working students and practitioners; identifying emerging public issues, applying research to public programs, disseminating information, and proposing solutions to public problems; assisting public, private, and nonprofit organizations; facilitating community discourse on public issues; contributing to public affairs scholarship; and fostering the next generation of public affairs scholars. </t>
  </si>
  <si>
    <t>ASU MPA PROGRAM VISION STATEMENT
The Master of Public Administration at Arkansas State University exists to enhance individual, organizational, social and governmental capacity in the public and non-profit sectors by equipping service and mid-careers students with sound management skills and a public/non-profit philosophy to lead public institutions of the future with integrity, innovation, excellence and professionalism.
ASU MPA PROGRAM MISSION STATEMENT
The MPA Program at ASU will equip the next generation of public leaders by: 
1.     Enhancing student skills in leading and managing diverse 
people with dignity and respect.
2.     Developing students analytical, problem solving and decision-making skills.
3.     Equipping students with the interpersonal and communication skills needed to establish and maintain relationships in the public/non-profit 
institution.
4.     Assisting students in establishing a professional code of ethics that sustains quality leadership.
5.     Providing students with fundamental financial management skills as a basis for financial fluency in public institutions.
6.     Involving students in experiential learning to find solutions to public problems.</t>
  </si>
  <si>
    <t xml:space="preserve">The MPA program at Auburn University seeks to educate people for public service leadership in a changing environment. It is our view that leadership is not confined to upper management positions. For us, it means the ability to exercise responsible influence in a public setting, no matter the job level. This ability requires analytical and managerial skills on the one hand and an appreciation of the basic values and processes of American democracy on the other. Because many aspects of the administrative environment are changing, we feel that narrowly defined competencies can become dated quickly. For this reason, we designed the Auburn MPA to provide a broad, general education within the field of public administration. The MPA program's educational philosophy combines theory and practice. It emphasizes academic rigor and critical thinking with attention to practical problems and issues facing public administrators. 
The mission of the MPA program at Auburn University is to advance responsible public service leadership in a changing environment through teaching, research, and outreach. The program's mission derives from Auburn's role as a major Land Grant university coupled with its location away from major population centers. Students are mostly pre-service, who are drawn into the program from a variety of undergraduate majors. We serve a primarily state constituency. For example, most of our students come from Alabama; and almost all our Internships are within the state.
The teaching mission is to prepare ethical and competent administrative generalists for public service. The program offers a holistic approach built around a Core curriculum through which students experience sustained interaction with faculty and with each other, build teamwork skills, and develop an understanding of mutual obligation and acceptance of professional responsibilities. The program exposes students to a variety of perspectives by integrating a diverse faculty into the Core. In addition to the generalist emphasis of the Core, the program takes advantage of the specialties of its faculty and of two other Auburn programs to offer Specializations in Community Planning, Economic Development, Elections Administration, and NonProfit Organizations and Community Governance.
The research mission emphasizes the importance of faculty and students remaining on the cutting edge of their fields and finding avenues to develop and disseminate knowledge and skills useful not only to scholars and administrators but also to citizens within a democratic society. In keeping with the generalist nature of the program, faculty members pursue a variety of research interests and then relate them to the practice and problems of public administration.
The outreach mission is a proactive approach that is consistent with the university's commitment to provide outreach to the larger community. This entails a reciprocal process. The faculty contributes time and expertise to broaden the awareness, knowledge, and expertise of those in the public sector and the citizens they serve. Outreach becomes an avenue by which students make contacts in the community for internship and employment opportunities. The larger community, in turn, helps inform the program of its needs so that it can respond through its curriculum and service activities.
</t>
  </si>
  <si>
    <t>Baruch College CUNY</t>
  </si>
  <si>
    <t xml:space="preserve">As voted at the meeting:
The mission of the School of Public Affairs and its degree programs is to enhance the performance of governmental and nonprofit institutions in New York and the nation in the interest of effective and equitable public service and public policy in a diverse society. Using insights from theory, research, and practice, we are a multidisciplinary community of scholars engaged in teaching, research, and outreach to achieve this mission. We place special emphasis on educating responsive and accountable leaders who combine managerial expertise, creative and critical thinking, and rigorous analysis in the formation and execution of public policy. The School also serves as a site for debate and reflection on issues of public importance to New York and the world beyond.
</t>
  </si>
  <si>
    <t>MISSION: 
The Mission of the Department of Public Administration is to "develop indvidual and institutional capacity for community-based public practice". The MPA program, the only program within the department and was the sole focus during the development of a departmental mission. The faculty recognize that if and when additional programs are added, the stated mission will require further distinction between departmental and programatic levels. 
GOALS: 
In service of this mission, the program is designed to prepare students to become informed leaders and responsible citizens who:
are well-versed in public administration; think critically, creatively and ethically; possess analytical and technical skills to be creative problem-solvers; can adapt to changing political and social environments; and remain actively involved in professional and community service.
The mission has not changed since the last annual review, and has been reaffirmed as reflecting our overarching mission.</t>
  </si>
  <si>
    <t xml:space="preserve">The mission of the Master of Public Administration program is to develop leaders and managers in the field of public administration who are committed to excellence, civility, integrity, diversity and accountability. This mission is consistent with the goals, core values and priorities of the College of Business and Bowie State University.  
The MPA prepares public administration professionals with leadership abilities, analytical skills, and a knowledge base that will guide them toward success as public managers, public policy analysts and program evaluators who will perform primarily at various levels of the public and nonprofit sectors.  It is well recognized that the MPA degree is also of interest to corporate public affairs and legislative offices, special interest groups, professional associations, lobbying organizations and consultant firms.  The MPA faculty emphasizes to students the importance of demonstrating character, humility and ethical behavior as public officials.  Emphasis is placed on the importance of respect for authority and in developing the ability to be flexible, adaptable and creative as professionals entering a constantly changing workforce in a rapidly expanding global economy.
The MPA graduate will show competencies in public policy analysis and management, qualitative/quantitative research as well as skills in program evaluations. MPA students also acquire proficiency in organization development and human resources management.  We believe students will have a solid intellectual foundation associated with theories relevant for the academic domains of public policy analysis, social science research methods and techniques; and public administration and management. MPA students will be able to recognize constitutional relationships among the various levels of the public sector, and they will be able to interpret public laws and regulations. They will also acquire a clearer conceptualization of the constitutional relationship of federalism to states as well as its significance for intergovernmental relations. We believe it is equally important for students to be able to relate loan and grant programs distributed  to the states and localities, and to also be able to  conceptualize the redistribution of wealth in American government. Students must be able to analyze societal behaviors and events that lead to demands for public programs and/or services.
</t>
  </si>
  <si>
    <t>The Mission Statement for the Romney Institute of Public Management
The mission of the MPA program is to prepare leaders of exceptional capability and integrity who are committed to serving their communities and improving public service organizations. The Romney Institute of Public Management will accomplish this by:
Attracting men and women of faith and character who demonstrate professional promise and a commitment to improving the organizations in which they work;
Imparting the knowledge, skills, and values necessary to effectively lead public service organizations;
Providing students with opportunities to explore and identify career choices and achieve their public service goals;
Recruiting and supporting high caliber faculty who produce quality scholarship relevant to public service practice.
The Mission of Brigham Young University
The mission of Brigham Young University--founded, supported, and guided by The Church of Jesus Christ of Latter-day Saints--is to assist individuals in their quest for perfection and eternal life. That assistance should provide a period of intensive learning in a stimulating setting where a commitment to excellence is expected and the full realization of human potential is pursued.
Aims of a BYU Education
BYU seeks to develop students of faith, intellect, and character who have the skills and the desire to continue learning and to serve others throughout their lives. These are the common aims of all education at BYU. Both those who teach in the classroom and those who direct activities outside the classroom are responsible for contributing to this complete educational vision. A BYU education should be:
Spiritually Strengthening
Intellectually Enlarging
Character Building
Leading to Lifelong Learning and Service</t>
  </si>
  <si>
    <t>California State Polytechnic U</t>
  </si>
  <si>
    <t>California State U, Dominguez Hills</t>
  </si>
  <si>
    <t xml:space="preserve">"The mission of the MPA program is to provide high quality professional education for leadership in public affairs and administration."  
</t>
  </si>
  <si>
    <t>California State U, Fullerton</t>
  </si>
  <si>
    <t xml:space="preserve">"The mission of the MPA at CSU Fullerton is to prepare public administrators to facilitate and adapt to change." 
Specifically, the program objectives are to:
1. Prepare students to enter the dynamic field of public administration;
2. Increase the professional competence of those already pursuing public administration careers;
3. Furnish academic study for those wishing to pursue doctoral work; and
4. Provide specialized training in areas such as public finance, human resources, urban management, and criminal justice.
The program is also designed to aid students in acquiring critical skills, which will help them to make sense of the public sector and adapt to its changes, including:
1. Written and oral communication for public administration;
2. Public administration research and analysis techniques;
3. Knowledge of organizational processes and behavior;
4. Critical thinking;
5. An understanding of federal, state and local governmental and administrative systems and processes; and
6. Knowledge of current administrative techniques in the areas of personnel management, finance, decision-making, and planning. </t>
  </si>
  <si>
    <t>California State U, San Bernardino</t>
  </si>
  <si>
    <t xml:space="preserve">The mission of the Master of Public Administration program at California State University, San Bernardino is to provide exemplary face-to-face and online learning opportunities to students with diverse backgrounds primarily from the Inland Empire region and surrounding areas.  We are committed to helping our students enhance their employment opportunities, career advancement, leadership roles, ethical practices, commitment to democratic values and service to their communities.  To sustain and constantly enrich our educational offerings, we encourage and support faculty to remain current in their fields through active professional development and to conduct applied and basic research on critical issues in public service and related teaching and learning.  We are committed to serving the University, our College, governmental and nonprofit organizations  in our service area  and professional associations.  </t>
  </si>
  <si>
    <t xml:space="preserve">Program Mission
Our mission is to prepare public service leaders.  Upon graduation our students will have the ability to think critically and creatively about public issues, the dedication and capacity to serve a diverse community and the skills to enter a professional position in a public organization.  To accomplish our mission, our program provides the following: 
A rigorous core curriculum that examines the theoretical underpinnings of public service and provides concentrated areas of study in arts management, environmental policy, nonprofit management, and urban and regional planning; 
An environment that nurtures a commitment to service; 
Opportunities to support collaboration and the creation of partnerships among communities and public service organizations.
Our Strategic Plan presents the following program goals:
Goal 1:  Prepare outstanding public service leaders.
Goal 2:  Continue and enhance the program's connections to the community and the opportunities of students, faculty, and staff to contribute to the well-being of the region.
Goal 3:  Demonstrate faculty excellence in teaching, scholarship, and outreach and professional service.
Goal 4:  Demonstrate excellence in student support activities.   
Goal 5:  Build and sustain the program's administrative and governance capacity. 
</t>
  </si>
  <si>
    <t xml:space="preserve">The Master in Public Administration educates ethical leaders to work in local, state, and federal government. Through our cross-sectoral approach to learning, research, and service we help government leaders to connect domestic and global issues, alleviate poverty, and build responsive government. We promote compassion for marginalized communities and service to all people with accountability, justice, professionalism, sensitivity, and transparency.
Goal 1: To educate future leaders to work in rapidly changing local, state, and federal government.
Objectives:
• Students will develop competencies in career relevant skills.
• Students will acquire in-depth knowledge of the field of public administration.
• Students will conduct an applied research project directly related to the public sector.
• Employers will indicate that the alumni apply knowledge of governance to the public sector.
• Alumni will be employed full-time in the public sector within one year of graduation.
• Alumni will report increased opportunities for professional involvement and advancement.
Goal 2: To be able to analyze and develop public policies.
Objectives: 
• Students will demonstrate the ability to evaluate policy alternatives using objective criteria and anticipate problems of policy implementation. 
• Students will demonstrate the ability to argue effectively in support of their conclusions, recommendations, or point of view.
• Students will develop, analyze, and present research.
Goal 3: To understand and apply ethical principles
Objectives: 
• Students will demonstrate the application of ethical theories and principles.
• Students will demonstrate the understanding of moral/ethical issues.
• Through interaction with students from other degree programs, students will appreciate a variety of ethical perspectives.
Goal 4: To instill commitment for marginalized people within the public sector.
Objectives: 
• Students will complete an internship or demonstrate equivalent previous work experience. 
• Students will participate in a study away or a study abroad program related to the public sector.
• Students will develop their awareness of social justice. </t>
  </si>
  <si>
    <t xml:space="preserve">Mission:
The Master of Science in International Public Service educates ethical leaders to work in international organizations in the US and abroad and emphasizes understanding cross-sector relations. We believe that leaders need practical skills and first-hand experiences in solving global problems. We are committed to strengthening local communities and reducing disparities throughout the world, by building capacity through sustainable development. We promote compassion for marginalized communities and service to all people with sensitivity, professionalism, accountability, transparency and justice.
Program Goals:
Goal 1: To educate effective leaders and managers for sustainable development
Objectives:
• Students will demonstrate leadership in working toward sustainable development and capacity building.
• Students will demonstrate capabilities to effectively manage international and intercultural organizations.
• Students will demonstrate cross-sectoral understanding to lead and manage effectively, including policy, research, administration, and cultural dynamics.
• Faculty will model effective leadership and management.
• Faculty will conduct research contributing to leadership and management theory.
• Alumni will be well prepared as leaders and managers in their professional careers.
Goal 2: To educate ethical leaders to serve in international organizations.
Objectives: 
• Students will demonstrate a sense of ethics in the public service arena.
• Students will demonstrate an understanding of ethical frameworks and applied ethics in all areas of public service.
• Students will gain first-hand experience leading and managing projects. 
• Students will have a comprehensive understanding of international organizations including their roles, challenges and responsibilities.
• Faculty will have first hand experience working in international or intercultural settings.
• Alumni will demonstrate ethical leadership in their careers.
Goal 3: To instill compassion for marginalized groups and grassroots communities and reduce global disparities.
Objectives: 
• Students will take courses that develop their understanding of global systems and the root causes and complexities that shape global disparities. 
• Students will take courses that develop their understanding of sustainability and justice. 
• A majority of students will participate in at least one study abroad which focuses on grassroots or marginalized communities.
• Students will complete an international or intercultural internship working with marginalized groups, grassroots communities and/or to reduce disparities. 
• Faculty and staff will develop appropriate study abroad courses to reach goal.
• Faculty research will include study of marginalized and grassroots communities and reducing global disparities.
• Alumni will be able to demonstrate empathy working with these groups and other constituent groups.
Goal 4: To provide our students with first-hand experiences and practical skills. 
Objectives: 
• Students will demonstrate practical skills for their professional careers in international public service.
• Students will have experience in professional settings.
• Students will have international and intercultural experience.
• Students will demonstrate leadership and management capabilities.
• Students will gain new and develop existing practical skills through these first-hand experiences abroad and working with international and intercultural organizations. 
• Support services and faculty will assist students in placement in appropriate international and intercultural internships.
• Faculty and staff will develop appropriate study abroad courses to develop practical skills and provide a variety of first-hand experiences. 
• Alumni will be well prepared for their professional careers. </t>
  </si>
  <si>
    <t xml:space="preserve">Our basic mission statement was changed in 2011 as noted in last year's report. The following elaborating components to the mission statement were added during the 2011-12 academic year by the MPA Committee.
The mission of the Master of Public Administration Program is to:
•	prepare professionals to meet the needs and challenges of public service;
•	conduct scholarly and applied research in  public administration and policy; and
•	engage students and faculty in partnerships with governmental, non-profit, professional, and educational organizations. 
This statement's meaning is further elaborated by the following components and objectives. 
•	Component 1: prepare professionals to meet the needs and challenges of public service.
o	Objective 1A: to develop and enhance managerial, communication and analytical skills of our diverse in-service student population from a traditionally rural, but developing area. 
o	Objective 1B: to prepare our pre-service students for administrative and managerial positions in the public sector. 
o	Objective 1C: to partner with other related academic units in designing and implementing interdisciplinary programs for high quality graduate education. 
o	Objective 1D: to provide graduate students with high quality instruction reflective of contemporary public administration and public policy thinking. 
•	Component 2: conduct scholarly and applied research in public administration and policy.
o	Objective 2A: to produce and disseminate theory-based research through publication in a variety of outlets. 
o	Objective 2B: to participate in public administration and public policy conferences and meetings. 
o	Objective 2C: to partner in the production and dissemination of applied research projects for government agencies, non-profit and volunteer organizations, and other community groups. 
o	Objective 2D: to facilitate student participation in research projects and papers. 
•	Component 3: engage students and faculty in partnerships with governmental, non-profit, professional, and educational organizations.
o	Objective 3A: to provide service and leadership to local, regional, and national government agencies and nonprofit organizations by applying the knowledge and methods of public administration/public policy to practical problems and information needs. 
o	Objective 3B: to serve the fields of public administration and public policy through participation in national and regional professional associations. 
o	Objective 3C: to serve the University through participation on committees and other service activities. 
o	Objective 3D: enhance the reputation and visibility of East Carolina University as a significant contributor to the quality of municipal and county government in Eastern North Carolina.
</t>
  </si>
  <si>
    <t>The mission of the Master of Public Administration Program at Eastern Kentucky University is to maintain and build upon our tradition of national distinction as an exemplary MPA Program by:
• providing a high quality education for a diverse body of public and nonprofit practitioners and pre-service students in the theories that inform the field of public administration;
• providing the tools and techniques of public service and administrative practice that enhance performance in the public interest through professional expertise, technical skills and ethical behavior; and
• supporting the practice of public administration and its ability to serve the public interest, with emphasis on the local, state and regional level.
Program Goals
Goal I: To educate and train both pre-service and mid-career students to lead and manage public and nonprofit organizations.
The program places specific emphasis on government, nonprofit, and public and nonprofit health administration at the local, state, and regional levels.  This focus is achieved through a general degree program, and through three curricular options that prepare students to specialize in public governance in community development administration, community health administration and environmental health administration.  To accomplish our teaching mission, the program establishes student learning objectives tied to specific professional competencies, regularly assesses students' mastery of the competencies, and uses assessment to improve teaching and learning. 
Goal II: To enhance the field of public administration at the national, regional, and local levels through the service contributions of our faculty and students.
The program promotes professional development in public and non-profit agencies and devotes substantial time and professional expertise to the public governance needs of local public and nonprofit officials. The program has a vital role in advancing the public interest through regular and significant contributions to professional organizations that serve the field of public administration at the national, regional, and local level. 
Goal III: To undertake and disseminate applied and academic research which addresses current public and non-profit sector administration and policy issues.
Public Service Values
Democratic Values: public administration professionals must observe and respect the rule of law as they contribute to their organization's efforts to serve the public interest.
Professional Values: public administration professionals must serve with competence, excellence, efficiency, objectivity, and impartiality.
Ethical Values: public administration professionals must act at all times in ways that uphold the public trust.
Social Justice Values: public administration professionals' exercise of authority and responsibility must be dictated by respect for human dignity, fairness, and social equity.</t>
  </si>
  <si>
    <t xml:space="preserve">The mission of the Division of Public Affairs is to contribute to effective policymaking
and administration in the public sector, as well as to advance
knowledge about government and politics at the local, state, national, and
international levels. The Division's faculty members pursue this mission through
quality teaching, scholarship, and community service.
The mission of the Master of Public Administration (MPA) degree program in the
Division of Public Affairs at Florida Gulf Coast University is to advance
knowledge and strengthen practice and administration of institutions of
governance. Dedicated to providing graduate education with a focus on state
and local governance, the program aims to meet the career-oriented goals of
primarily part-time in-service as well as pre-service students through quality
teaching, scholarship and community service. </t>
  </si>
  <si>
    <t>The mission of the Master of Public Administration Program at Florida International University is to provide individuals preparing for, or advancing in, public, non-profit and private sector careers with the decision-making, leadership, and management skills that are necessary to solve the diverse policy and administrative challenges of urban areas at the local, national, and international levels. The Program offers internationally-recognized teaching, research, and service to enhance the quality of life in an increasingly globalized environment.</t>
  </si>
  <si>
    <t>The GMU MPA program is designed for people who hold or aspire to hold leadership positions in organizations that participate in the development and implementation of publicy policy.  The mission of the MPA program is to give graduate students the opportunity to build their knowledge of public policy and management and to enhance their analytic, problem solving and communications skills.*
*This is in the process of being revised to comply with the new NASPAA standards.l</t>
  </si>
  <si>
    <t>The mission of the MPA program is to develop both the general knowledge and specific abilities needed for leadership in a fast changing world. The curriculum is designed to prepare students to act ethically and effectively in public management, urban and regional policy and planning,nonprofit management, criminal justice, and health care administration.</t>
  </si>
  <si>
    <t>Indiana U Purdue U Indianapolis</t>
  </si>
  <si>
    <t xml:space="preserve">To foster the preeminent community of principled, creative, and skilled practitioners and leaders who serve the public good from an interdisciplinary and global perspective.
We will achieve this by:
• instilling the interdisciplinary knowledge and skills needed to effectively address problems through objective and evidence-based analysis, implementation, and evaluation of policies; 
• positioning our graduates to excel in the public, non-profit, and private sectors where they contribute to the public good by addressing social, economic, environmental, and governance challenges efficiently, effectively, and equitably;
• developing students from diverse backgrounds who can understand and manage the complexity and dynamics of contemporary issues in public affairs;
• fostering and modeling professional ethics such as fairness, compassion, accountability, transparency, and respect for the rule of law;
• producing high-quality policy-oriented research and professional service that focus on significant issues in public affairs, and creating innovative opportunities for students to learn from and collaborate with leading scholars and practitioners.
</t>
  </si>
  <si>
    <t>Indiana University, South Bend</t>
  </si>
  <si>
    <t>MPPA Program Mission Statement
Through its MPPA Program, the Department seeks to prepare students for significant professional and managerial positions in the public and nonprofit sectors. The curriculum is designed to equip students with the necessary skills of contemporary public management, provide a broad understanding of the role of administration in the policy process of democratic societies, and provide a sound foundation in ethics. Thus, our MPPA program seeks to: 
1. Provide a cadre of highly trained individuals who are committed to the notion of public service in a variety of organizational settings;
2. Develop advanced educational opportunities for student of public administration in an urban environment where a multiplicity of governmental opportunities, interactions and practices can be observed;
3. Fill the need for public, high-level executive management which exists in the state of Mississippi and the nation, particularly as this need relates to minorities and women; and
4. Serve as a resource to the greater community.
Additionally, an important component of the department's mission is to serve as a resource to the greater community. Concomitantly, it is the goal of the Department to produce high-quality research and provide technical assistance which furthers progressive agendas. The Department mission and goals are aligned to the following five National Association of Schools of Public Affairs (NASPAA) universal required competencies: 
• To lead and manage in public governance,
• To participate in and contribute to the public policy process,
• To analyze, synthesize, think critically, solve problems and make decisions,
• To articulate and apply a public service perspective, and
• To communicate and interact productively with a diverse and changing workforce and citizenry.</t>
  </si>
  <si>
    <t>The mission of the Master of Public Administration Program at Kean University is to prepare graduates for management roles in public, health and non-profit organizations. We are dedicated to the provision of a curriculum that inculcates generalist skills, provides competence in current managerial technologies, supports ethical practice, and exhibits commitment to diversity in its curriculum, faculty and student body.</t>
  </si>
  <si>
    <t xml:space="preserve">Mission: To prepare students for administrative and leadership positions in governmental agencies and nonprofit organizations.
Major Goal: To equip students with the knowledge and skills essential to operate in governmental agencies and nonprofit organizations. </t>
  </si>
  <si>
    <t>The mission of the Kent-MPA Program is to enhance the quality of governance in Ohio, the nation and the world by: informing public policy and administration; educating for ethical leadership; enhancing knowledge, analytical skills and technical abilities; and fostering democratic discourse among citizens, policy makers, managers and scholars. Toward that end, the program provides professional level graduate education by offering distinct degree concentrations and methods of delivery.</t>
  </si>
  <si>
    <t>Long Island U, Brooklyn Campus</t>
  </si>
  <si>
    <t xml:space="preserve">The Master of Public Administration (MPA) program at LIU Brooklyn builds upon the University's mission of access and excellence.  In pursuing this mission in an urban setting, a diverse faculty prepares students for professional, management and leadership careers in government, nonprofit, aging and healthcare administration.  Graduates are expected to demonstrate the following competencies: 
1.	Practical and theoretical knowledge of public, nonprofit organizations, aging and healthcare organizations, public policy, leadership, democratic values and professional ethics
2.	Critical thinking skills through quantitative and qualitative analyses 
3.	Best practices in public and nonprofit management, aging services and healthcare administration (e.g., leadership, motivation and collaboration, human resource management, budgeting and finance, information management, social justice, cultural competency and policy analysis) 
4.	Professional written and oral communication skills.
</t>
  </si>
  <si>
    <t xml:space="preserve">The Master of Public Administration program strives to professionalize and diversify state and local government in Mississippi and the region.  The program prepares persons to serve effectively as public administrators at the national, state, and local levels of government.  </t>
  </si>
  <si>
    <t>Morehead State University's MPA program provides a theoretically informed management degree that builds statesmen and public leaders committed to excellence and civic virtue. The Master of Public Administration (MPA) is a professional course of study for individuals pursuing careers in government, public service, education, and nonprofit organizations. Our MPA program actively engages students in a dynamic learning environment that combines coursework and research. It develops a comprehensive understanding of the concepts and principles of public administration while continuing our students' liberal education. As a result, graduates of the program will possess both the administrative skills and leadership abilities necessary to deal with the myriad demands placed upon professional administrators.</t>
  </si>
  <si>
    <t>The mission of the Defense-Focused MBA degree program is to prepare graduates for management and leadership roles in the Defense establishment of the United States or allied nations.  The program prepares graduates to manage organizations, resources, people, and programs in complex environments.  The program prepares graduates in:
Managerial:  Be well-grounded in fundamental areas of management, including accounting, financial management, operations, economics, acquisition, strategy, communications, and organizational management.
Environmental:  Understand the economic, political, governmental, defense and organizational environments that influence their decisions and the organizaations in which they work.
Professional:  Possess the specialized knowledge, skills and abilities to serve in positions of significant responsibility within a specified Defense Management field (Financial Management, Logistics, Acquisition, Contracting, Defense Management, and Information Management).
Analytical:  Apply analytical and problem-solving techniques to enhance decision-making in policy and management.
Critical:  Be capable of thinking in a critical, creative, integrative and strategic manner.</t>
  </si>
  <si>
    <t>The mission of Master of Science in Management degree program is to prepare graduates for management and leadership roles in the Defense establishment of the United States or allied nations.  The program prepares graduates to manage in complex defense organizations and to conduct rigorous analysis of organizational problems, policies and operations.  To accomplish these goals, the program places particular emphasis on developing students' quantitative and analytical skills and their ability to model complex phenomena.  The program prepares graduates to:
Managerial:  Be well-grounded in fundamental areas of management, including accounting, financial management, operations, economics, acquisition, strategy, communications and organizational management.
Environmental:  Understand the economic, political, governmental, defense and organizational environments that influence their decisions and the organizations in which they work.
Professional: Possess the specialized knowledge, skills and abilities to serve in positions of significant responsibility within a specified Defense Management field (Manpower Systems Analysis, Defense Systems Analysis).
Analytical:  Apply advanced quantitative, statistical and modeling methodologies to analyze significant defense-related policies and problems in a rigorous manner.
Critical:  Be capable of thinking in a critical, creative, integrative and strategic manner.</t>
  </si>
  <si>
    <t xml:space="preserve">The mission of NYU Wagner is to be a path-breaking leadership school of public service, with a faculty of thought leaders who reframe the way people understand and act on issues of public importance, and graduates who are bold, well-prepared change makers who expertly navigate real-world complexity and produce results that matter.
(This has not changed since our self-study and site visit) </t>
  </si>
  <si>
    <t>The Public Administration Program is dedicated to advancing the quality of public service through teaching, service, and research. It offers a Master of Public Administration degree that serves pre-service and in-service students and a Ph.D. in Public Administration with a strong research emphasis that serves a small, selective group of students. The faculty is engaged in extensive outreach activity as a way of bringing knowledge to bear on the work of state and local public and nonprofit agencies, particularly in North Carolina, and the development of public and nonprofit sector staff. Both teaching and service are founded on active research and scholarly writing. Faculty members are engaged in both advancing and applying knowledge in their public administration teaching, training, and consulting.
The Public Administration Programs at NCSU:
1. Prepare students to be effective and responsible managers in public and nonprofit agencies through a professional master's degree in public administration
A. Provide generalist management education that develops knowledge, skills, and values to be an effective public manager
1)	Graduates will understand the most important concepts and tools of public administration and will be able to apply them to public sector problems
2)	Students will be able to communicate effectively, both through oral and written means
3)	Students will be aware of the ethical dimensions of responsible public service
B. Provide opportunities for students to tailor administrative and policy specialties consistent with the   students' interests and abilities, the university's strengths, and labor market needs
C. Provide internships for pre-service students that use and extend the skills they have learned in the MPA program and prepare them for the professional job market 
D. Prepare students to be successful in competition for post-graduate internships
E. Prepare in-service students to advance in the public or nonprofit sector
2. Serve the public service community through research, training and assistance
A.	Offer training in selected areas to promote the knowledge and professional development of state and local officials
B.	Provide assistance to state and local agencies (including non-profit agencies)
C.	Conduct applied research to help solve problems and improve performance of public agencies
3. Advance knowledge of public affairs through basic research and writing for scholarly and practitioner audiences
A.	Maintain high level of research activity, publication of books and articles in peer reviewed journals, and presentations at scholarly meetings
B.	Disseminate research findings through publications and presentations for practitioner audiences
4. Develop new researchers and teachers in public administration through doctoral education
A.	Admit small number of highly qualified candidates
B.	Develop knowledge and intellectual capability to master and advance the knowledge of public administration as a scholarly field 
C.	Develop students' teaching skills 
D.	Develop students' research skills
E.	Develop students' ability to apply their knowledge in the public or non-profit sectors.
F.	Support placement of graduates in appropriate research and faculty positions after completing the degree
5. Integrate research, teaching, and service.
A.	Incorporate research findings and methods into teaching, training, and assistance
B.	Transfer successful educational methods and materials between classroom and training settings
C.	Develop innovative training programs and use innovative methods in assistance to agencies.</t>
  </si>
  <si>
    <t>The mission of the Master of Public Administration (MPA) program at Northeastern University is to serve the needs of the public affairs community, including students, working professionals, faculty, and researchers, by providing a practice-oriented and research-based graduate educational experience. The faculty pledge the best instruction available in a set of courses designed to integrate theoretical foundations with practical skills. Our MPA Program will prepare students to be effective in a dynamic and increasingly diverse professional environment. We also commit ourselves to assisting students in every possible way to secure internships, post-graduate employment, and overall career advancement. Students, in turn, are expected to meet high levels of academic excellence combined with ethical and professional integrity. Committed to the ideals of public service and advancing the public interest, we seek students who share the same enthusiasm.</t>
  </si>
  <si>
    <t>"The Master of Public Administration Program at Oakland University advances excellence in public and non-governmental management through strengthening the leadership capacity, problem-solving skills, public service values, and community engagement of current and aspiring public and non-governmental executives. The program is designed to deliver outstanding service to our students, the university community, and the public at large"</t>
  </si>
  <si>
    <t xml:space="preserve">BASED UPON OUR VALUES OF DIVERSITY, COMPETENCY, KNOWLEDGE, AND SERVICE; WE PURSUE AN ETHICS-BASED PERFORMANCE APPROACH TO EFFECTIVE, EQUITABLE, AND ACCOUNTABLE PUBLIC POLICY IMMPLEMENTATION DELIVERED BY A FACULTY OF DISTINGUISHED ACADEMIC LEADERS COMPLEMENTED BY ADJUNCT FACULTY RICH IN REVELANT GOVERNMENT &amp; NONPROFIT EXPERIENCE DEDICATED TO STUDENT SUCCESS IN APPLYING KNOWLEDGE TO EFFECTIVE PUBLIC SERVICE LEADERSHIP </t>
  </si>
  <si>
    <t>The mission of the MPA Program at San Jose State University is:
1. to prepare graduate students, principally in-service professionals, to perform the work of public service and to advance in their careers,
especially in Bay Area governments, largely by fostering their knowledge and skills in management, leadership, program and policy analysis,
and socializing them in professional, democratic, and constitutional values and practices;
2. to advance the state of knowledge in public administration and inform our own instruction through scholarly and applied research; and
3. to serve and support public administration and the community of Santa Clara Valley and beyond by providing expertise and engaging in professional activity.</t>
  </si>
  <si>
    <t>Southern Illinois U at Edwardsville</t>
  </si>
  <si>
    <t>No changes have been made to the Mission and Goals of the MPA program.  The Mission Statement from the 2011 Self-Study follows:
The SIUE MPA program prepares persons for administrative careers in the public and nonprofit sectors. Serving precareer and practitioner students, the program offers relevant education and training for those already employed in the public and nonprofit sectors and those planning to enter careers in government and nonprofit organizations. Captured within the training and development is a reverence for those values that have traditionally been the foundation for the art of public administration, including truth, justice, and those principles present at the founding of the American system of government. The program provides a means for improving the knowledge, skills, and abilities of present and future public and nonprofit employees while providing an opportunity to earn a professional degree in public administration. 
The SIUE MPA faculty fully recognizes and accepts their commitment to the field of public administration and the needs of those serving within the field and served by the field. As such, the PAPA Department seeks three goals within the context of achieving its mission: 
1. To train and develop competent public administrators, current and future, through the offering of a core curriculum of applied management skill courses and a rich variety of electives that are current, reflect the standards of the field, and provide students the opportunity to select courses consistent with their professional needs and interests. 
2. To create an environment in which faculty and students are encouraged to serve as a resource to public and nonprofit organizations, to advance the quality of the professional practice through scholarship and service in the field and the community, and to protect the public trust with which they have been bestowed.
3. Create a culture within the program in which the behaviors associated with respect, equity, integrity, diversity, ethical behavior, transparency, and accountability are demonstrated, valued, and transferred to students and the profession through teaching, scholarship, and service.
This mission statement is reflective and subordinate to those offered by the College of Arts and Sciences, the SIUE Graduate School, and the vision and mission of SIUE. 
SIUE Vision: Southern Illinois University Edwardsville, as a premier Metropolitan University, will be recognized nationally for the excellence of its programs and development of professional and community leaders. 
SIUE Mission: Southern Illinois University Edwardsville is a public comprehensive university dedicated to the communication, expansion, and integration of knowledge through excellent undergraduate education as its first priority and complementary excellent graduate and professional academic programs; through the scholarly, creative, and research activity of its faculty, staff, and students; and through public service and cultural and arts programming in its region. 
SIUE Graduate School: The purpose of graduate education at SIUE is to provide students with the intellectual ability to understand, create, integrate, and apply sophisticated discipline-specific knowledge. Because knowledge is dynamic, students are additionally expected to learn the intellectual system of the discipline, that is the discipline's system of thinking, knowing, and acting, in order to acquire and evaluate further knowledge. 
SIUE College of Arts and Sciences: A CAS education is a journey of intellectual transformation in which students explore a diversity of ideas, experiences, and people.</t>
  </si>
  <si>
    <t>Southern U and A&amp;M College</t>
  </si>
  <si>
    <t>Our mission is to promote opportunities in public sector management; to support goals of community agencies as well as governmental organizations; to produce the next generation of well-qualified and ethically grounded practitioners and academicians; and to advance knowledge in the discipline through scientific inquiry.</t>
  </si>
  <si>
    <t>SUNY, Brockport</t>
  </si>
  <si>
    <t>The mission of the Bush School's Master of Public Service and Administration program is to prepare men and women to be capable and principled leaders in the public and nonprofit sectors of Texas and the nation. The program's goals are to ensure that our students have or our program possesses the following attributes: 
• A comprehensive grounding in management and policy theory 
• An ability to pursue specific career and intellectual interests 
• Abilities to carry out critical and analytical thinking 
• The intellectual tools for ethical decision making 
• Management and leadership skills 
• Experiential learning 
• Broad accessibility and demographic diversity 
• Tolerance and intellectual openness and diversity 
• Broad placement of graduates</t>
  </si>
  <si>
    <t xml:space="preserve">The Master of Public Administration degree is designed to prepare students for careers in public, health and nonprofit organizations.   For students already employed in these fields, the program will prepare them to assume more advanced positions. Our courses  prepare students to administer programs and  analyze and understand public policy and deal effectively with a wide diversity of people, places, and issues.   The program stresses the acquisition of academic theory and practical skills.  </t>
  </si>
  <si>
    <t>The U of North Carolina at Chapel Hill</t>
  </si>
  <si>
    <t>The MPA Program prepares public service leaders.  Our students work with faculty who are engaged in helping state and local officials solve public problems.  Consistent with the School of Government's mission, our historic emphasis on local government is a special strength.</t>
  </si>
  <si>
    <t>The U of Texas at Arlington</t>
  </si>
  <si>
    <t xml:space="preserve">The mission of the School of Government and Public Policyon and Policy is to serve as a leader in our profession by making innovative contributions in theory and practice to the public and nonprofit management fields through cutting edge;
1) Research on governance and institutional design;
2) Education of competitive graduates (pre-service and mid-level management) who are prepared to manage complex management and policy problems across public, private and non-profit sectos through robust academic training and practical experience. 
The mission statement of SGPP begins with a short statement that captures the philosophy and aspirations of our school and its programs.  We then state two key foci in which we strive to provide leadership. First, on research, our statement captures the diversity of our faculty interests but also sets a direction for us to focus our broad interests.  As a faculty, we seek to provide important contributions to the study of governance structures that define the mission and policies of the public sector, non-profit organizations, and private sector organizations as they relate to government.  Our faculty is interested in the study of institutional design, which includes the evolution of institutions, study of factors that support organizational structure, and how the changing structure of institutions leads to different policy outputs for society.  Our faculty strives to accomplish this goal by studying such areas as organizational structure and networks, contracting, ethics, budgeting and finance, and policy implementation in such policy fields as the criminal justice, environmental sustainability, health care, non-profits, the judiciary, national security, public sector pensions, and water resources.
A second focus of our mission is to educate students that are prepared to contribute to society as leaders in the public and non-profit sectors.  Our educational task is accomplished by an excellent core of faculty who commit themselves to student learning and engagement, who are active in producing the knowledge that is taught in the field of public management, that are active in, and connected to, the public and non-profit sectors through service, and who have practiced in the professions that we hope to place our students.  Our program provides a strong core of public administration courses that provide the theoretical, substantive, and quantitative background necessary for leadership. Our program also provides concentration courses that allow students to specialize in important substantive areas of public administration that were previously mentioned.  More recently, we began requiring important practicum courses that allow students to take advantage of practical knowledge and skills in key management areas (e.g., grant writing and information systems) as well as in emerging and cutting edge trends in the field (e.g., contracting and management networks).  Finally, students are required and encouraged to take advantage of opportunities to get practical experience through internships, placement into part-time employment with local agencies, and through additional non-required leadership, professional education, and networking opportunities.
</t>
  </si>
  <si>
    <t>The mission of the MPA program at the University of Georgia is to educate and inspire students for careers in the United States and other countries in management, administration, and policy analysis in government and nonprofit organizations.   The program is designed to help meet demands within the contemporary public and nonprofit sectors for leaders with a wide range of analytic, communicative, and managerial abilities.  The MPA curriculum is structured to encourage within our students the development of the intellectual capacities and professional skills necessary for the successful performance of critical public service jobs.  The program is intended also to create an awareness of and sensitivity to ethical concerns and accountability issues within the public service arena in democratic societies.</t>
  </si>
  <si>
    <t xml:space="preserve">The Masters of Public Administration (MPA) degree prepares students for leadership and management positions in the public and non-profit sectors, especially at the state and local levels, stressing competencies that include values and ethics, strategic thinking, engagement, and management. The program combines an established tradition of academic excellence with a dedication to the practical aspects of public management. Students may choose the City and County Leadership program or the Public Service Leadership program.
--superb graduate, undergraduate and professional programs;
--cutting-edge research;
--leadership in both the academic and practicing communities of public administration;
--collaboration with intellectual partners within and outside of the university;
--international outreach and programs; and
--value-added consultation, professional development and continuing education.
</t>
  </si>
  <si>
    <t>To prepare students for a wide range of management and leadership positions at all levels of government and nonprofit sectors.</t>
  </si>
  <si>
    <t xml:space="preserve">The University of Texas at Austin </t>
  </si>
  <si>
    <t xml:space="preserve">Mission:
The Master of Public Administration at the University of Vermont is a professional interdisciplinary degree that prepares pre and in-service leaders, managers and policy analysts by combining the theoretical and practical foundations of public administration focusing on the complexity of governance systems and the democratic, collaborative traditions that are a hallmark of Vermont communities.
The MPA program at UVM capitalizes on these unique traditions that have direct implications to our state and beyond to the public administration needs of a changing nation and world by emphasizing:
    The importance of community building and the traditions of grassroots democracy
    Vermont's history of strong local governance with citizen input
    Vermont's record of fiscal conservatism combined with "progressive" positive change
    Vermont's citizen legislature with limited staff support
    The importance of efficiency, effectiveness, accountability and sustainability
    The importance of administrators serving their publics as "reflective practitioners"
    Vermont's history of cooperation between private and public sectors for the public good
    Vermont's vigorous non-profit sector, supported by citizens and organizations
    A deep commitment to inclusion and cultural diversity
The UVM-MPA Program goals include:
- The program will maintain a sufficient level of faculty resources to prepare public administrators to manage in complex governance systems by offering a full suite of organizational development, financial management and operations management curriculum;
- The program will maintain a sufficient level of faculty resources to prepare policy analysts to carry out policy research by offering a full complement of general policy analysis courses and a range of courses focusing on specific policy domains;
- The program will draw on the State of Vermont as a living laboratory that is explicitly carried out through the integration of service-learning and internship experiences within core and elective courses;
- The program will offer courses during times that permit in-service student to take them;
- The program will admit, retain and graduate high quality pre-service and in-service public administrators and policy analysts;
-  Student learning competencies will be measured during a capstone experience;
-  A critical mass of program faculty will public in core public administration and public affairs journals and presses, as well as within related fields (such as economics, healthcare management, rural sociology, transportation policy, environmental policy and management, etc.)
-  Program faculty will routinely disseminate the results of their research during national and international conferences;
-  Program faculty will make substantial contributions to the profession of public administration by being active and engaged citizens on local, state, national and international boards, provide expert guidance, and be active in professional associations;
-  UVM-MPA students will go on to graduate and make substantial contributions to their professional fields.
</t>
  </si>
  <si>
    <t>The mission of the Troy University MPA program is to develop professional competency and leadership in individuals associated with public and nonprofit sectors by providing quality graduate professional education through a standardized curriculum and a network of campuses utilizing traditional, nontraditional, and emerging formats.</t>
  </si>
  <si>
    <t>The Masters of Public Administration (MPA) Program provides high quality graduate education for current and prospective practitioners in public and nonprofit organizations. Within an evolving metropolitan environment, the program is designed to develop and enhance leadership and management skills essential to public and nonprofit organizations. The curriculum administers ethical principles, critical functions, and professional skills to help students contribute to the policy process and become leaders and managers in public and nonprofit organizations. The MPA program uses a public governance model that proactively engages the diverse and changing citizenry. (Adopted March 2011)
The MPA program reflects public service values by focusing on leadership, management skills, and the professionalization of public service. Most importantly the MPA mission now focuses on using a public governance model to proactively engage citizens in the development and implementation of public policy primarily through the use of service learning in our courses.</t>
  </si>
  <si>
    <t xml:space="preserve">The Master of Public Administration Program at the School of Public Affairs advances public service in Colorado and beyond through quality education, collaborative research, and strong relationships with the professional community. To advance our 'Lead, Solve, Change' philosophy, we:
•       Provide students with knowledge, skills, experiences, and ethical standards to be innovative leaders in public and nonprofit organizations;
•       Support faculty and students in conducting rigorous empirical research and disseminating findings to advance the study and practice of public and nonprofit management and policy; and
•       Work with practitioners to enhance the public sector's ability to make evidence-based management decisions and policy improvements.
</t>
  </si>
  <si>
    <t>Vision
The vision of our MPA program is to develop the best public leaders in the world.
Mission
Our mission is to be the institution of choice for prospective students seeking the education they need to excel as public and nonprofit sector leaders. We help students reach their academic and professional goals by providing them with exceptional applied instruction that allows them to compete successfully for top jobs, and fully prepares them to meet the challenges they will face in an increasingly complex, demanding, interdependent world. Students emerge from our program ready and able to employ the theories, methods, and practices of public administration and public policy to solve problems and make our communities and society better.
Values
Premier teaching. We are explicitly committed to maintaining the highest standards of instruction. Our program centers on strengths in public budgeting and finance, nonprofit management, public policy analysis, and survey research. The courses we provide are useful, engaging, relevant, and thorough. Likewise, we emphasize helping students develop rigorous analytic skills that they can apply to solve a wide array of research, management, and policy problems.
Rigorous scholarship. We investigate important problems facing society from an array of policy analytic perspectives and using a wide variety of methodologies. We produce respected research that enhances knowledge and informs policy and practice. Our program explicitly draws together theoretical insight, analytic skills, and field practice.
Ethical, energetic service. We are committed to preparing students by education, outlook, and commitment for public service. Our faculty, staff, and students are actively engaged members of the public policy, public management, and survey research communities. We are attentive and responsive to the needs of our university, state, nation, and the world. Through our example and curriculum, we work to instill in our students a strong commitment to the ethical and integrous practice of public service. In our program, students learn the responsibilities of accountability and responsiveness that accrue to public servants in a democracy, how to evaluate the implications of administrative decisions, and how to promulgate governance that prizes fairness and respect.</t>
  </si>
  <si>
    <t>Program Mission: 
To provide, diverse, talented graduate students with specific competencies for leadership and management, including the knowledge, skills and values essential to accountable and effective practice. The MPA program contributes directly to solutions to public challenges of our times through research and public service projects that involve students in experiential learning. The program also seeks to develop relationships with practitioners, fostering a professional focus and approaching public administration and nonprofit management and furthering the values of the field.
Program Goals:
1. Emphasize the values of the profession in coursework, publications and professional activities.
2. Continue to enhance the student body's excellence and diversity by increasing the recruiting scope. 
3. Maintain and continue to enhance a set of core courses that require students to master essential knowledge, skills, and values.
4. Maintain and continue to enhance a set of specialization courses that require students to master essential knowledge, skills, and values of the specific fields of study.
5. Provide students with experiential learning through the research and service centers affiliated with the School. 
6. Develop and maintain a nationally recognized Internship Program, integrated in and supported by the Institute for Public Administration.
7. Maintain and establish relationships with government and nonprofit organizations that contribute to the mission of the program.
8. Encourage faculty and students to conduct applied research and public service and share relevant findings with the academic and professional communities.</t>
  </si>
  <si>
    <t xml:space="preserve">	The Mission of the Martin School of Public Policy and Administration is to excel in research, education, and service.  We accomplish our unique purpose by engaging in cutting-edge theoretical and applied research; preparing students in our Master of Public Administration; Master of Public Policy, and Doctoral Program in Public Policy and Administration, to be future leaders able to bridge the gap between analysis and action; and applying our intellectual resources to pubic problems.  We aim to serve the Commonwealth of Kentucky, nation, and international community.  We strive to provide an innovative environment reflective of commitment, strategic thinking, and integrity.    </t>
  </si>
  <si>
    <t xml:space="preserve">Master of Public Administration Mission Statement
The mission of the University of La Verne's Master of Public Administration program is to offer an innovative and practical curriculum that stresses intellectual and theoretical foundations to professionals preparing to take on socially responsible roles in public leadership and service. 
The mission will be achieved through a curriculum that emphasizes:  
(1) Management of organizational resources
(2) The changing context (contextual nature) of public administration 
(3) Analytic and decision-making capacity
(4) Practice of public administration in diverse public organizations
(5) Ethical dimensions of public service
The NASPAA universal competencies included the following: 
	(1) To lead and manage in public governance; 
	(2) To participate in and contribute to the public policy process; 
	(3) To analyze, synthesize, think critically, solve problems and make decisions; 
	(4) To articulate and apply a public service perspective; and 
(5) To communicate and interact productively with a diverse and changing workforce and citizenry. 
The NASPAA competencies were framed within the La Verne MPA mission-based learning outcomes.  
1.	Mission and Goals
The MPA program faculty reviewed the mission of the MPA program of the University of La Verne during the 2011-2012 academic year.  
Much of the discussion focused on advancing social and environmental justice under the overarching concept of the "civic professional."  Attention was also placed on integrating the MPA mission with the University President's initiative around "The La Verne Experience," where emphasis is placed on integrated curriculum, moving theory to practice. Mission review was also discussed with the MPA Advisory Board in its May 1, 2012 meeting
There were some minor revisions to the mission so as to integrate the La Verne MPA mission components with the NASPAA required competencies.  In addition, some minor adjustments to the mission to clarify the diversity and ethical dimensions of focus in public service.  These revisions are finalized in the mission statement made in the introduction of this session.
</t>
  </si>
  <si>
    <t>The Master in Public Administration Program at the University of Louisville plays an integral part in the University's urban/metropolitan mission. Through its academic curriculum, the Program will provide students with a solid foundation in public administration and prepare its graduates for career placement and advancement in a wide variety of settings. The Faculty will also advance the state of knowledge in the field of public administration through its theoretical and applied research. The Program is offered by the Departmenht of Urban and Public Affairs in cooperation with the Department of Political Science to achieve broad interdisciplinary preparation.</t>
  </si>
  <si>
    <t xml:space="preserve">The mission of the Master of Public Administration program is to strengthen the public service in a democratic and diverse society by educating students to manage and lead public and nonprofit institutions effectively, ethically, and democratically. </t>
  </si>
  <si>
    <t>U of North Carolina, Wilmington</t>
  </si>
  <si>
    <t xml:space="preserve">The Mission of the MPA Program at the University of North Dakota is to instill public service values and to prepare people to enter into or advance in government and related fields. </t>
  </si>
  <si>
    <t>U of Tennessee at Chattanooga</t>
  </si>
  <si>
    <t>There have been no changes since the re-accreditation we just completed three months ago.
Teaching mission:  To prepare a diverse group of experienced and aspiring administrators in application of essential administrative competencies to public and nonprofit organizations, within political, legal, and ethical contexts. The program strives to expand opportunities for students to participate and lead in professional work and civic affairs, with strong legal standards, ethical commitment, compassion, and appreciation for the roles of other officials and community stakeholders in 21st century governance.
Research mission: Emphasizes the importance of faculty and students creating and disseminating new knowledge, developing insight that enhances our ability to govern in the public interest.
Service mission: Underscores our duty as faculty, staff, and students to devote time and expertise to  our profession, communities, academic field, and university.</t>
  </si>
  <si>
    <t>The MPA Program prepares graduate students to be productive citizens and employees in the public sector by sharing knowledge, encouraging excellence, and fostering an environment of professionalism.  The MPA program advances its mission by building upon a long history of providing quality education and practical experience to its students through community partnerships.</t>
  </si>
  <si>
    <t>(Note:  Mission should have been self-populated from last year's report). 
 Mission remains the same as 2011 report: The mission of the MPA program is to integrate research, teaching, and service in a manner that enhances leadership skills, administrative capabilities, and management practices in local, state, and national public-serving organizations at multiple sites in WMU's service area.</t>
  </si>
  <si>
    <t>The mission of the MPA degree program is to prepare students to be successful public and nonprofit administrators and managers in today's metropolitan and global environment.</t>
  </si>
  <si>
    <t>Percentage</t>
  </si>
  <si>
    <t xml:space="preserve"> </t>
  </si>
  <si>
    <r>
      <rPr>
        <b/>
        <sz val="11"/>
        <color indexed="8"/>
        <rFont val="Calibri"/>
        <family val="2"/>
      </rPr>
      <t>Chart Key:</t>
    </r>
    <r>
      <rPr>
        <sz val="11"/>
        <color indexed="8"/>
        <rFont val="Calibri"/>
        <family val="2"/>
      </rPr>
      <t xml:space="preserve">
FT= Full Time
PT= Part Time
AY= Academic Year
AY-5= The cohort of students who initially enrolled in the program five years prior to the Academic Year specified in the report.</t>
    </r>
  </si>
  <si>
    <t xml:space="preserve">Number of Gradautes Employed by Sector for AY 2012-2013 </t>
  </si>
  <si>
    <t>National or Central Government</t>
  </si>
  <si>
    <t xml:space="preserve">State, Provincial, or Regionl Government </t>
  </si>
  <si>
    <t>City, County or Local Government</t>
  </si>
  <si>
    <t>Foreign Government or International Quasi-Governmental</t>
  </si>
  <si>
    <t>Nonprofit/ NGO Internationally-Oriented</t>
  </si>
  <si>
    <t>Number of Programs with Employment Data = 183</t>
  </si>
  <si>
    <t>NA = 0</t>
  </si>
  <si>
    <t>% out of Known</t>
  </si>
  <si>
    <t>Employment by Subsector</t>
  </si>
  <si>
    <t>Non-Profit</t>
  </si>
  <si>
    <t>Private Sector</t>
  </si>
  <si>
    <t>Seeking Further Education</t>
  </si>
  <si>
    <t xml:space="preserve">Foreign </t>
  </si>
  <si>
    <t>Federal</t>
  </si>
  <si>
    <t>Local</t>
  </si>
  <si>
    <t>Foreign</t>
  </si>
  <si>
    <t>Out of Govt' Total (2012-2013)</t>
  </si>
  <si>
    <t>% All courses taught by FT faculty</t>
  </si>
  <si>
    <t>%Courses providing required competencies taught by FT faculty</t>
  </si>
  <si>
    <t>Program 182</t>
  </si>
  <si>
    <t>Program 183</t>
  </si>
  <si>
    <t>Program 184</t>
  </si>
  <si>
    <t>Program 185</t>
  </si>
  <si>
    <t>Program 186</t>
  </si>
  <si>
    <t>Program 187</t>
  </si>
  <si>
    <t>Program 188</t>
  </si>
  <si>
    <t>Program 189</t>
  </si>
  <si>
    <t>Program 190</t>
  </si>
  <si>
    <t>Program 191</t>
  </si>
  <si>
    <t>Program 192</t>
  </si>
  <si>
    <t>Program 193</t>
  </si>
  <si>
    <t>Program 194</t>
  </si>
  <si>
    <t>Program 195</t>
  </si>
  <si>
    <t>Number of Faculty Nucleus</t>
  </si>
  <si>
    <t>Auburn University</t>
  </si>
  <si>
    <t>Augusta University</t>
  </si>
  <si>
    <t>Baruch College, CUNY</t>
  </si>
  <si>
    <t>Columbia University</t>
  </si>
  <si>
    <t>Master of International Affairs</t>
  </si>
  <si>
    <t>Georgia College &amp; State University</t>
  </si>
  <si>
    <t>Indiana University-Purdue University Indianapolis</t>
  </si>
  <si>
    <t>Long Island University, Brooklyn</t>
  </si>
  <si>
    <t>Nova Southeastern University</t>
  </si>
  <si>
    <t>Seattle University</t>
  </si>
  <si>
    <t>Shanghai University of Finance and Economics</t>
  </si>
  <si>
    <t>State University of New York, The College at Brockport</t>
  </si>
  <si>
    <t>The American University in Cairo</t>
  </si>
  <si>
    <t>The George Washington University</t>
  </si>
  <si>
    <t>The KDI School of Public Policy and Management</t>
  </si>
  <si>
    <t>The New School</t>
  </si>
  <si>
    <t>Master of Science in Urban Policy Analysis &amp;amp; Management</t>
  </si>
  <si>
    <t>The University of Akron</t>
  </si>
  <si>
    <t>The University of Alabama at Birmingham</t>
  </si>
  <si>
    <t>The University of New Mexico</t>
  </si>
  <si>
    <t>The University of Tennessee at Chattanooga</t>
  </si>
  <si>
    <t>The University of Utah</t>
  </si>
  <si>
    <t>University of Missouri-Kansas City</t>
  </si>
  <si>
    <t>University of Missouri-St. Louis</t>
  </si>
  <si>
    <t>Master of Public and International Affairs</t>
  </si>
  <si>
    <t>West Chester University</t>
  </si>
  <si>
    <t>Total Currently Enrolled</t>
  </si>
  <si>
    <t>% Out-of-state Students</t>
  </si>
  <si>
    <t>% International Students</t>
  </si>
  <si>
    <t>% Female Students</t>
  </si>
  <si>
    <t>% Part-time Students</t>
  </si>
  <si>
    <t>% Persons of Diversity</t>
  </si>
  <si>
    <t>Master Of International Affairs</t>
  </si>
  <si>
    <t>Applicants (of total complete applications received)</t>
  </si>
  <si>
    <t>Admitted Students (of total complete applications received)</t>
  </si>
  <si>
    <t>Enrolled Students (of total complete applications received)</t>
  </si>
  <si>
    <t>Total Employment STATS</t>
  </si>
  <si>
    <t>National/Central Gov in same country -SSY-1</t>
  </si>
  <si>
    <t xml:space="preserve"> State/Provincial/Regional Gov in same country -SSY-1</t>
  </si>
  <si>
    <t>City/County/Other Local Gov in same country - SSY-1</t>
  </si>
  <si>
    <t xml:space="preserve"> Foreign Gov/International quasi-gov - SSY-1</t>
  </si>
  <si>
    <t>Nonprofit domestic-oriented - SSY-1</t>
  </si>
  <si>
    <t>Nonprofit/NGOs - SSY-1</t>
  </si>
  <si>
    <t>Private (research) -SSY-1</t>
  </si>
  <si>
    <t xml:space="preserve"> Private (not research) - SSY-1</t>
  </si>
  <si>
    <t>Further Edu -SSY-1</t>
  </si>
  <si>
    <t>Unemployed -SSY-1</t>
  </si>
  <si>
    <t>Unknown - SSY-1</t>
  </si>
  <si>
    <t>Military - SSY Minus 1</t>
  </si>
  <si>
    <t>Unemployed not seeking Employment - SSY Minus 1</t>
  </si>
  <si>
    <t>Unemployment rate</t>
  </si>
  <si>
    <t>Degrees Awarded - Data Report Year</t>
  </si>
  <si>
    <t>*Programs sorted by randomly generated number</t>
  </si>
  <si>
    <t>Total Students Enrolled in ARY-5 Cohort</t>
  </si>
  <si>
    <t>Total Students Enrolled in ARY-5 Cohort Graduated in 100%</t>
  </si>
  <si>
    <t>Total Students Enrolled in ARY-5 Cohort Graduated in 150%</t>
  </si>
  <si>
    <t>Total Students Enrolled in ARY-5 Cohort Graduated in 200%?</t>
  </si>
  <si>
    <t>Standard 1.1</t>
  </si>
  <si>
    <t>Standard 1.2</t>
  </si>
  <si>
    <t>Standard 1.3</t>
  </si>
  <si>
    <t>Standard 2.1</t>
  </si>
  <si>
    <t>Standard 2.2</t>
  </si>
  <si>
    <t>Standard 3.1</t>
  </si>
  <si>
    <t>Standard 3.2</t>
  </si>
  <si>
    <t>Standard 3.3</t>
  </si>
  <si>
    <t>Standard 4.1</t>
  </si>
  <si>
    <t>Standard 4.2</t>
  </si>
  <si>
    <t>Standard 4.3</t>
  </si>
  <si>
    <t>Standard 4.4</t>
  </si>
  <si>
    <t>Standard 5.1</t>
  </si>
  <si>
    <t>Standard 5.2</t>
  </si>
  <si>
    <t>Standard 5.3</t>
  </si>
  <si>
    <t>Standard 5.4</t>
  </si>
  <si>
    <t>Standard 6.1</t>
  </si>
  <si>
    <t>Standard 7.1</t>
  </si>
  <si>
    <t>Yes</t>
  </si>
  <si>
    <t>Instituto de Estudios Superiores de Administración-IESA</t>
  </si>
  <si>
    <t>Master of Development Policy</t>
  </si>
  <si>
    <t>Renmin University of China</t>
  </si>
  <si>
    <t>University of Hawai'i at Manoa</t>
  </si>
  <si>
    <t>University of the District of Columbia</t>
  </si>
  <si>
    <t>Victoria University of Wellington</t>
  </si>
  <si>
    <t>Average</t>
  </si>
  <si>
    <t>Country</t>
  </si>
  <si>
    <t>% Ethnic Minority Background Students</t>
  </si>
  <si>
    <t>Non-US</t>
  </si>
  <si>
    <t>Mean</t>
  </si>
  <si>
    <t>N</t>
  </si>
  <si>
    <t>Grads working in National or central gov in the same country as program</t>
  </si>
  <si>
    <t>Grads working in state/provincial/regional gov in same country as program</t>
  </si>
  <si>
    <t>Grads working in city/county/other local gov in same country as program</t>
  </si>
  <si>
    <t>Grads working in foreign gov</t>
  </si>
  <si>
    <t>Grads working for nonprofit (domestic-oriented)</t>
  </si>
  <si>
    <t>Grads working for nonprofit (international)</t>
  </si>
  <si>
    <t>Grads working in the private sector (research/consulting)</t>
  </si>
  <si>
    <t>Grads working in the private sector (not research/consulting)</t>
  </si>
  <si>
    <t>Grads pursuing higher education</t>
  </si>
  <si>
    <t>Grads unemployed (not seeking employment)</t>
  </si>
  <si>
    <t>Grads unemployed (seeking employment)</t>
  </si>
  <si>
    <t>Grads status unknown</t>
  </si>
  <si>
    <t>Grads entering the military</t>
  </si>
  <si>
    <t>Employment Statistics - Total</t>
  </si>
  <si>
    <t>National/Central</t>
  </si>
  <si>
    <t>State/Provincial/Regional</t>
  </si>
  <si>
    <t>City/County/Other Local</t>
  </si>
  <si>
    <t>Nonprofit (Domestic)</t>
  </si>
  <si>
    <t>Nonprofit (international)</t>
  </si>
  <si>
    <t>Private R</t>
  </si>
  <si>
    <t>Private NR</t>
  </si>
  <si>
    <t>Unemployed NS</t>
  </si>
  <si>
    <t>Unemployed S</t>
  </si>
  <si>
    <t>Unknown</t>
  </si>
  <si>
    <t>Military</t>
  </si>
  <si>
    <t>UnKnown</t>
  </si>
  <si>
    <t>Status Unknown</t>
  </si>
  <si>
    <t>N=195</t>
  </si>
  <si>
    <t>with 9 seeking accreditation</t>
  </si>
  <si>
    <t>97% of accredited programs</t>
  </si>
  <si>
    <t>Graduate within 100% degree program length**</t>
  </si>
  <si>
    <t>Graduate between 100% and 150% program length**</t>
  </si>
  <si>
    <t>Graduate between 150% and 200% program length**</t>
  </si>
  <si>
    <t>Still in program or have exited program</t>
  </si>
  <si>
    <t>Program 196</t>
  </si>
  <si>
    <t>Program 197</t>
  </si>
  <si>
    <t>Program 198</t>
  </si>
  <si>
    <t>Program 199</t>
  </si>
  <si>
    <t>Program 200</t>
  </si>
  <si>
    <t>Applicants, Admitted, Enrolled</t>
  </si>
  <si>
    <t>Notes</t>
  </si>
  <si>
    <t>Highlighted ones are programs that begin to use 2009 Standard in AY 2015-2016.</t>
  </si>
  <si>
    <t>Faculty</t>
  </si>
  <si>
    <t>Stu</t>
  </si>
  <si>
    <t>% Female</t>
  </si>
  <si>
    <t>% Ethnic Diversity</t>
  </si>
  <si>
    <t>average</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</si>
</sst>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b/>
      <sz val="11"/>
      <color indexed="8"/>
      <name val="Calibri"/>
      <family val="2"/>
    </font>
    <font>
      <sz val="11"/>
      <color theme="1"/>
      <name val="Calibri"/>
      <family val="2"/>
      <scheme val="minor"/>
    </font>
    <font>
      <sz val="10"/>
      <name val="Arial"/>
      <family val="2"/>
    </font>
    <font>
      <b/>
      <sz val="10"/>
      <name val="Arial"/>
      <family val="2"/>
    </font>
    <font>
      <sz val="11"/>
      <color indexed="8"/>
      <name val="Calibri"/>
      <family val="2"/>
    </font>
    <font>
      <sz val="10"/>
      <color theme="1"/>
      <name val="Arial"/>
      <family val="2"/>
    </font>
    <font>
      <sz val="11"/>
      <color rgb="FF000000"/>
      <name val="Calibri"/>
      <family val="2"/>
      <scheme val="minor"/>
    </font>
    <font>
      <sz val="11"/>
      <color theme="1"/>
      <name val="Calibri"/>
      <family val="2"/>
    </font>
    <font>
      <b/>
      <sz val="11"/>
      <color theme="1"/>
      <name val="Calibri"/>
      <family val="2"/>
    </font>
    <font>
      <sz val="11"/>
      <name val="Calibri"/>
      <family val="2"/>
    </font>
    <font>
      <b/>
      <sz val="11"/>
      <name val="Calibri"/>
      <family val="2"/>
    </font>
    <font>
      <b/>
      <sz val="11"/>
      <color rgb="FF000000"/>
      <name val="Calibri"/>
      <family val="2"/>
    </font>
    <font>
      <sz val="11"/>
      <color rgb="FF000000"/>
      <name val="Calibri"/>
      <family val="2"/>
    </font>
    <font>
      <b/>
      <sz val="11"/>
      <color theme="8" tint="-0.499984740745262"/>
      <name val="Calibri"/>
      <family val="2"/>
    </font>
    <font>
      <sz val="11"/>
      <color theme="8" tint="-0.499984740745262"/>
      <name val="Calibri"/>
      <family val="2"/>
    </font>
    <font>
      <b/>
      <sz val="11"/>
      <color theme="7" tint="-0.499984740745262"/>
      <name val="Calibri"/>
      <family val="2"/>
    </font>
    <font>
      <sz val="11"/>
      <color theme="7" tint="-0.499984740745262"/>
      <name val="Calibri"/>
      <family val="2"/>
    </font>
    <font>
      <b/>
      <i/>
      <sz val="11"/>
      <color rgb="FF000000"/>
      <name val="Calibri"/>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bgColor indexed="64"/>
      </patternFill>
    </fill>
    <fill>
      <patternFill patternType="solid">
        <fgColor theme="0" tint="-0.14999847407452621"/>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0" fontId="4" fillId="0" borderId="0"/>
    <xf numFmtId="9" fontId="4" fillId="0" borderId="0" applyFont="0" applyFill="0" applyBorder="0" applyAlignment="0" applyProtection="0"/>
    <xf numFmtId="0" fontId="6" fillId="0" borderId="0" applyFill="0" applyProtection="0"/>
    <xf numFmtId="0" fontId="6" fillId="0" borderId="0" applyFill="0" applyProtection="0"/>
    <xf numFmtId="0" fontId="3" fillId="0" borderId="0"/>
    <xf numFmtId="0" fontId="6" fillId="0" borderId="0" applyFill="0" applyProtection="0"/>
    <xf numFmtId="9" fontId="3" fillId="0" borderId="0" applyFont="0" applyFill="0" applyBorder="0" applyAlignment="0" applyProtection="0"/>
  </cellStyleXfs>
  <cellXfs count="255">
    <xf numFmtId="0" fontId="0" fillId="0" borderId="0" xfId="0"/>
    <xf numFmtId="0" fontId="0" fillId="0" borderId="0" xfId="0" applyFill="1" applyProtection="1"/>
    <xf numFmtId="0" fontId="2" fillId="0" borderId="0" xfId="0" applyFont="1" applyFill="1" applyProtection="1"/>
    <xf numFmtId="1" fontId="0" fillId="0" borderId="0" xfId="0" applyNumberFormat="1" applyFill="1" applyProtection="1"/>
    <xf numFmtId="0" fontId="1" fillId="0" borderId="1" xfId="0" applyFont="1" applyFill="1" applyBorder="1" applyProtection="1"/>
    <xf numFmtId="1" fontId="1" fillId="0" borderId="1" xfId="0" applyNumberFormat="1" applyFont="1" applyFill="1" applyBorder="1" applyProtection="1"/>
    <xf numFmtId="0" fontId="0" fillId="0" borderId="1" xfId="0" applyFill="1" applyBorder="1"/>
    <xf numFmtId="0" fontId="0" fillId="0" borderId="0" xfId="0" applyFill="1"/>
    <xf numFmtId="0" fontId="1" fillId="0" borderId="0" xfId="0" applyFont="1" applyAlignment="1">
      <alignment horizontal="center"/>
    </xf>
    <xf numFmtId="0" fontId="1" fillId="0" borderId="0" xfId="0" applyFont="1" applyFill="1" applyProtection="1"/>
    <xf numFmtId="0" fontId="1" fillId="0" borderId="0" xfId="0" applyFont="1" applyFill="1" applyAlignment="1" applyProtection="1">
      <alignment horizontal="center"/>
    </xf>
    <xf numFmtId="0" fontId="0" fillId="0" borderId="0" xfId="0" applyAlignment="1">
      <alignment horizontal="right"/>
    </xf>
    <xf numFmtId="0" fontId="2" fillId="0" borderId="0" xfId="0" applyFont="1" applyFill="1" applyAlignment="1" applyProtection="1">
      <alignment horizontal="right"/>
    </xf>
    <xf numFmtId="0" fontId="2" fillId="0" borderId="0" xfId="0" applyFont="1" applyFill="1" applyAlignment="1" applyProtection="1">
      <alignment horizontal="right" wrapText="1"/>
    </xf>
    <xf numFmtId="0" fontId="0" fillId="0" borderId="0" xfId="0" applyFill="1" applyAlignment="1" applyProtection="1">
      <alignment horizontal="right"/>
    </xf>
    <xf numFmtId="0" fontId="1" fillId="0" borderId="0" xfId="0" applyFont="1"/>
    <xf numFmtId="0" fontId="6" fillId="0" borderId="0" xfId="0" applyFont="1" applyFill="1" applyProtection="1"/>
    <xf numFmtId="3" fontId="0" fillId="0" borderId="0" xfId="0" applyNumberFormat="1" applyFill="1" applyProtection="1"/>
    <xf numFmtId="0" fontId="4" fillId="0" borderId="0" xfId="1"/>
    <xf numFmtId="0" fontId="5" fillId="0" borderId="1" xfId="1" applyFont="1" applyBorder="1" applyAlignment="1">
      <alignment horizontal="center"/>
    </xf>
    <xf numFmtId="0" fontId="4" fillId="0" borderId="1" xfId="1" applyBorder="1"/>
    <xf numFmtId="9" fontId="0" fillId="0" borderId="1" xfId="2" applyFont="1" applyBorder="1"/>
    <xf numFmtId="9" fontId="0" fillId="0" borderId="0" xfId="2" applyFont="1"/>
    <xf numFmtId="0" fontId="0" fillId="0" borderId="1" xfId="0" applyBorder="1"/>
    <xf numFmtId="0" fontId="1" fillId="0" borderId="1" xfId="0" applyFont="1" applyBorder="1" applyAlignment="1">
      <alignment horizontal="center"/>
    </xf>
    <xf numFmtId="0" fontId="1" fillId="0" borderId="1" xfId="0" applyFont="1" applyBorder="1"/>
    <xf numFmtId="0" fontId="2" fillId="0" borderId="1" xfId="3" applyFont="1" applyFill="1" applyBorder="1" applyProtection="1"/>
    <xf numFmtId="0" fontId="6" fillId="0" borderId="1" xfId="3" applyFill="1" applyBorder="1" applyProtection="1"/>
    <xf numFmtId="0" fontId="6" fillId="0" borderId="1" xfId="3" applyNumberFormat="1" applyFill="1" applyBorder="1" applyProtection="1"/>
    <xf numFmtId="0" fontId="0" fillId="2" borderId="1" xfId="0" applyFill="1" applyBorder="1" applyProtection="1"/>
    <xf numFmtId="9" fontId="6" fillId="0" borderId="1" xfId="3" applyNumberFormat="1" applyFill="1" applyBorder="1" applyProtection="1"/>
    <xf numFmtId="0" fontId="6" fillId="0" borderId="1" xfId="4" applyFill="1" applyBorder="1" applyProtection="1"/>
    <xf numFmtId="0" fontId="2" fillId="0" borderId="1" xfId="4" applyFont="1" applyFill="1" applyBorder="1" applyAlignment="1" applyProtection="1">
      <alignment horizontal="center"/>
    </xf>
    <xf numFmtId="0" fontId="2" fillId="0" borderId="1" xfId="4" applyFont="1" applyFill="1" applyBorder="1" applyProtection="1"/>
    <xf numFmtId="0" fontId="2" fillId="0" borderId="1" xfId="4" applyFont="1" applyFill="1" applyBorder="1" applyAlignment="1" applyProtection="1">
      <alignment wrapText="1"/>
    </xf>
    <xf numFmtId="0" fontId="6" fillId="0" borderId="1" xfId="4" applyFont="1" applyFill="1" applyBorder="1" applyProtection="1"/>
    <xf numFmtId="9" fontId="6" fillId="0" borderId="1" xfId="4" applyNumberFormat="1" applyFill="1" applyBorder="1" applyProtection="1"/>
    <xf numFmtId="1" fontId="6" fillId="0" borderId="1" xfId="4" applyNumberFormat="1" applyFill="1" applyBorder="1" applyProtection="1"/>
    <xf numFmtId="0" fontId="6" fillId="2" borderId="1" xfId="4" applyFill="1" applyBorder="1" applyProtection="1"/>
    <xf numFmtId="1" fontId="6" fillId="2" borderId="1" xfId="4" applyNumberFormat="1" applyFill="1" applyBorder="1" applyProtection="1"/>
    <xf numFmtId="0" fontId="6" fillId="0" borderId="1" xfId="4" applyFont="1" applyFill="1" applyBorder="1" applyAlignment="1">
      <alignment horizontal="left" wrapText="1"/>
    </xf>
    <xf numFmtId="0" fontId="6" fillId="0" borderId="1" xfId="4" applyFont="1" applyFill="1" applyBorder="1" applyAlignment="1" applyProtection="1">
      <alignment horizontal="left" wrapText="1"/>
    </xf>
    <xf numFmtId="0" fontId="6" fillId="0" borderId="1" xfId="4" applyFont="1" applyBorder="1" applyAlignment="1">
      <alignment horizontal="left" wrapText="1"/>
    </xf>
    <xf numFmtId="0" fontId="6" fillId="0" borderId="1" xfId="4" applyFill="1" applyBorder="1" applyAlignment="1" applyProtection="1">
      <alignment horizontal="left" wrapText="1"/>
    </xf>
    <xf numFmtId="1" fontId="6" fillId="0" borderId="1" xfId="4" applyNumberFormat="1" applyFont="1" applyFill="1" applyBorder="1" applyProtection="1"/>
    <xf numFmtId="0" fontId="6" fillId="2" borderId="1" xfId="4" applyFont="1" applyFill="1" applyBorder="1" applyProtection="1"/>
    <xf numFmtId="0" fontId="6" fillId="2" borderId="1" xfId="4" applyFill="1" applyBorder="1"/>
    <xf numFmtId="0" fontId="6" fillId="2" borderId="1" xfId="4" applyFill="1" applyBorder="1" applyAlignment="1" applyProtection="1">
      <alignment horizontal="left" wrapText="1"/>
    </xf>
    <xf numFmtId="1" fontId="6" fillId="2" borderId="1" xfId="4" applyNumberFormat="1" applyFont="1" applyFill="1" applyBorder="1" applyProtection="1"/>
    <xf numFmtId="0" fontId="6" fillId="2" borderId="1" xfId="4" applyFont="1" applyFill="1" applyBorder="1" applyAlignment="1">
      <alignment horizontal="left" wrapText="1"/>
    </xf>
    <xf numFmtId="0" fontId="6" fillId="2" borderId="1" xfId="4" applyFont="1" applyFill="1" applyBorder="1" applyAlignment="1" applyProtection="1">
      <alignment horizontal="left" wrapText="1"/>
    </xf>
    <xf numFmtId="0" fontId="6" fillId="0" borderId="2" xfId="4" applyFill="1" applyBorder="1" applyProtection="1"/>
    <xf numFmtId="0" fontId="7" fillId="0" borderId="0" xfId="0" applyFont="1" applyBorder="1"/>
    <xf numFmtId="0" fontId="7" fillId="0" borderId="0" xfId="0" applyFont="1" applyBorder="1" applyAlignment="1">
      <alignment horizontal="center"/>
    </xf>
    <xf numFmtId="0" fontId="6" fillId="0" borderId="0" xfId="4" applyFill="1" applyBorder="1" applyProtection="1"/>
    <xf numFmtId="1" fontId="6" fillId="0" borderId="0" xfId="4" applyNumberFormat="1" applyFill="1" applyBorder="1" applyProtection="1"/>
    <xf numFmtId="0" fontId="7" fillId="3" borderId="3" xfId="0" applyFont="1" applyFill="1" applyBorder="1"/>
    <xf numFmtId="0" fontId="7" fillId="3" borderId="3" xfId="0" applyFont="1" applyFill="1" applyBorder="1" applyAlignment="1">
      <alignment horizontal="center"/>
    </xf>
    <xf numFmtId="0" fontId="7" fillId="0" borderId="3" xfId="0" applyFont="1" applyBorder="1"/>
    <xf numFmtId="0" fontId="7" fillId="0" borderId="3" xfId="0" applyFont="1" applyBorder="1" applyAlignment="1">
      <alignment horizontal="center"/>
    </xf>
    <xf numFmtId="0" fontId="0" fillId="2" borderId="0" xfId="0" applyFill="1" applyProtection="1"/>
    <xf numFmtId="0" fontId="0" fillId="0" borderId="3" xfId="0" applyBorder="1"/>
    <xf numFmtId="0" fontId="0" fillId="0" borderId="0" xfId="0" applyAlignment="1">
      <alignment horizontal="center"/>
    </xf>
    <xf numFmtId="49" fontId="0" fillId="0" borderId="0" xfId="0" applyNumberFormat="1"/>
    <xf numFmtId="9" fontId="0" fillId="0" borderId="0" xfId="0" applyNumberFormat="1"/>
    <xf numFmtId="0" fontId="6" fillId="0" borderId="1" xfId="0" applyFont="1" applyFill="1" applyBorder="1" applyProtection="1"/>
    <xf numFmtId="9" fontId="0" fillId="0" borderId="1" xfId="0" applyNumberFormat="1" applyBorder="1"/>
    <xf numFmtId="0" fontId="8" fillId="0" borderId="1" xfId="0" applyFont="1" applyFill="1" applyBorder="1" applyProtection="1"/>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9" fontId="2" fillId="0" borderId="0" xfId="0" applyNumberFormat="1" applyFont="1" applyFill="1" applyProtection="1"/>
    <xf numFmtId="9" fontId="0" fillId="0" borderId="0" xfId="0" applyNumberFormat="1" applyFill="1" applyProtection="1"/>
    <xf numFmtId="0" fontId="4" fillId="0" borderId="1" xfId="1" applyFont="1" applyBorder="1" applyAlignment="1">
      <alignment horizontal="center" vertical="center" wrapText="1"/>
    </xf>
    <xf numFmtId="0" fontId="4" fillId="0" borderId="1" xfId="1" applyBorder="1" applyAlignment="1">
      <alignment horizontal="center" vertical="center"/>
    </xf>
    <xf numFmtId="0" fontId="4" fillId="0" borderId="1" xfId="1" applyFill="1" applyBorder="1"/>
    <xf numFmtId="9" fontId="0" fillId="0" borderId="1" xfId="2" applyFont="1" applyFill="1" applyBorder="1"/>
    <xf numFmtId="0" fontId="4" fillId="0" borderId="1" xfId="1" applyFont="1" applyFill="1" applyBorder="1"/>
    <xf numFmtId="0" fontId="4" fillId="0" borderId="0" xfId="1" applyFill="1"/>
    <xf numFmtId="0" fontId="5" fillId="0" borderId="1" xfId="1" applyFont="1" applyBorder="1"/>
    <xf numFmtId="3" fontId="5" fillId="0" borderId="1" xfId="1" applyNumberFormat="1" applyFont="1" applyBorder="1"/>
    <xf numFmtId="9" fontId="5" fillId="0" borderId="1" xfId="2" applyFont="1" applyBorder="1"/>
    <xf numFmtId="0" fontId="5" fillId="0" borderId="0" xfId="1" applyFont="1" applyBorder="1"/>
    <xf numFmtId="9" fontId="5" fillId="0" borderId="0" xfId="2" applyFont="1" applyBorder="1"/>
    <xf numFmtId="0" fontId="5" fillId="0" borderId="1" xfId="1" applyFont="1" applyFill="1" applyBorder="1"/>
    <xf numFmtId="9" fontId="4" fillId="0" borderId="0" xfId="2" applyFont="1" applyAlignment="1">
      <alignment horizontal="center"/>
    </xf>
    <xf numFmtId="0" fontId="5" fillId="0" borderId="0" xfId="1" applyFont="1" applyFill="1" applyBorder="1"/>
    <xf numFmtId="0" fontId="4" fillId="0" borderId="0" xfId="1" applyFont="1" applyAlignment="1">
      <alignment horizontal="center" vertical="center" wrapText="1"/>
    </xf>
    <xf numFmtId="0" fontId="4" fillId="0" borderId="0" xfId="1" applyFont="1"/>
    <xf numFmtId="0" fontId="2" fillId="0" borderId="1" xfId="0" applyFont="1" applyFill="1" applyBorder="1" applyProtection="1"/>
    <xf numFmtId="0" fontId="2" fillId="4" borderId="1" xfId="5" applyFont="1" applyFill="1" applyBorder="1" applyAlignment="1" applyProtection="1">
      <alignment horizontal="center" vertical="center" wrapText="1"/>
    </xf>
    <xf numFmtId="0" fontId="2" fillId="5" borderId="1" xfId="5" applyFont="1" applyFill="1" applyBorder="1" applyAlignment="1" applyProtection="1">
      <alignment horizontal="center" vertical="center" wrapText="1"/>
    </xf>
    <xf numFmtId="0" fontId="0" fillId="0" borderId="1" xfId="0" applyFill="1" applyBorder="1" applyProtection="1"/>
    <xf numFmtId="0" fontId="0" fillId="0" borderId="1" xfId="0" applyFont="1" applyFill="1" applyBorder="1" applyAlignment="1">
      <alignment horizontal="left" wrapText="1"/>
    </xf>
    <xf numFmtId="0" fontId="0" fillId="0" borderId="1" xfId="0" applyFont="1" applyFill="1" applyBorder="1" applyAlignment="1" applyProtection="1">
      <alignment horizontal="left" wrapText="1"/>
    </xf>
    <xf numFmtId="0" fontId="0" fillId="0" borderId="1" xfId="0" applyFill="1" applyBorder="1" applyAlignment="1" applyProtection="1">
      <alignment horizontal="left" wrapText="1"/>
    </xf>
    <xf numFmtId="0" fontId="0" fillId="2" borderId="1" xfId="0" applyFont="1" applyFill="1" applyBorder="1" applyAlignment="1">
      <alignment horizontal="left" wrapText="1"/>
    </xf>
    <xf numFmtId="0" fontId="0" fillId="2" borderId="1" xfId="0" applyFont="1" applyFill="1" applyBorder="1" applyAlignment="1" applyProtection="1">
      <alignment horizontal="left" wrapText="1"/>
    </xf>
    <xf numFmtId="0" fontId="1" fillId="0" borderId="0" xfId="0" applyFont="1" applyAlignment="1">
      <alignment wrapText="1"/>
    </xf>
    <xf numFmtId="0" fontId="2" fillId="6" borderId="1" xfId="5" applyFont="1" applyFill="1" applyBorder="1" applyAlignment="1" applyProtection="1">
      <alignment horizontal="center" vertical="center" wrapText="1"/>
    </xf>
    <xf numFmtId="0" fontId="2" fillId="7" borderId="1" xfId="5" applyFont="1" applyFill="1" applyBorder="1" applyAlignment="1" applyProtection="1">
      <alignment horizontal="center" vertical="center" wrapText="1"/>
    </xf>
    <xf numFmtId="9" fontId="1" fillId="0" borderId="0" xfId="0" applyNumberFormat="1" applyFont="1"/>
    <xf numFmtId="0" fontId="0" fillId="0" borderId="0" xfId="0" applyFont="1"/>
    <xf numFmtId="0" fontId="9" fillId="0" borderId="0" xfId="0" applyFont="1"/>
    <xf numFmtId="0" fontId="2" fillId="0" borderId="1" xfId="0" applyFont="1" applyFill="1" applyBorder="1" applyAlignment="1" applyProtection="1">
      <alignment vertical="center"/>
    </xf>
    <xf numFmtId="0" fontId="2" fillId="0" borderId="2" xfId="0" applyFont="1" applyFill="1" applyBorder="1" applyAlignment="1" applyProtection="1">
      <alignment wrapText="1"/>
    </xf>
    <xf numFmtId="0" fontId="2" fillId="0" borderId="1" xfId="0" applyFont="1" applyFill="1" applyBorder="1" applyAlignment="1" applyProtection="1">
      <alignment wrapText="1"/>
    </xf>
    <xf numFmtId="0" fontId="2" fillId="8" borderId="1" xfId="0"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0" fontId="2" fillId="9" borderId="4" xfId="0" applyFont="1" applyFill="1" applyBorder="1" applyAlignment="1" applyProtection="1">
      <alignment horizontal="center" vertical="center" wrapText="1"/>
    </xf>
    <xf numFmtId="0" fontId="6" fillId="2" borderId="1" xfId="0" applyFont="1" applyFill="1" applyBorder="1" applyProtection="1"/>
    <xf numFmtId="0" fontId="9" fillId="0" borderId="2" xfId="0" applyFont="1" applyFill="1" applyBorder="1" applyProtection="1"/>
    <xf numFmtId="0" fontId="9" fillId="0" borderId="1" xfId="0" applyFont="1" applyFill="1" applyBorder="1" applyProtection="1"/>
    <xf numFmtId="1" fontId="9" fillId="0" borderId="1" xfId="0" applyNumberFormat="1" applyFont="1" applyFill="1" applyBorder="1" applyAlignment="1" applyProtection="1">
      <alignment horizontal="center"/>
    </xf>
    <xf numFmtId="1" fontId="2" fillId="0" borderId="1" xfId="0" applyNumberFormat="1" applyFont="1" applyFill="1" applyBorder="1" applyAlignment="1" applyProtection="1">
      <alignment horizontal="center"/>
    </xf>
    <xf numFmtId="1" fontId="6" fillId="0" borderId="1" xfId="0" applyNumberFormat="1" applyFont="1" applyFill="1" applyBorder="1" applyAlignment="1" applyProtection="1">
      <alignment horizontal="center"/>
    </xf>
    <xf numFmtId="1" fontId="6" fillId="9" borderId="1" xfId="0" applyNumberFormat="1" applyFont="1" applyFill="1" applyBorder="1" applyAlignment="1" applyProtection="1">
      <alignment horizontal="center"/>
    </xf>
    <xf numFmtId="1" fontId="10" fillId="9" borderId="1" xfId="0" applyNumberFormat="1" applyFont="1" applyFill="1" applyBorder="1" applyAlignment="1" applyProtection="1">
      <alignment horizontal="center"/>
    </xf>
    <xf numFmtId="9" fontId="9" fillId="0" borderId="0" xfId="0" applyNumberFormat="1" applyFont="1"/>
    <xf numFmtId="0" fontId="10" fillId="9" borderId="1" xfId="0" applyFont="1" applyFill="1" applyBorder="1" applyAlignment="1" applyProtection="1">
      <alignment horizontal="center"/>
    </xf>
    <xf numFmtId="0" fontId="11" fillId="2" borderId="1" xfId="0" applyFont="1" applyFill="1" applyBorder="1" applyProtection="1"/>
    <xf numFmtId="0" fontId="9"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9" borderId="1" xfId="0" applyFont="1" applyFill="1" applyBorder="1" applyAlignment="1" applyProtection="1">
      <alignment horizontal="center" vertical="center"/>
    </xf>
    <xf numFmtId="0" fontId="10" fillId="9" borderId="1" xfId="0" applyFont="1" applyFill="1" applyBorder="1" applyAlignment="1" applyProtection="1">
      <alignment horizontal="center" vertical="center"/>
    </xf>
    <xf numFmtId="0" fontId="10" fillId="0" borderId="1" xfId="0" applyFont="1" applyFill="1" applyBorder="1" applyAlignment="1" applyProtection="1">
      <alignment horizontal="center"/>
    </xf>
    <xf numFmtId="9" fontId="9" fillId="0" borderId="0" xfId="0" applyNumberFormat="1" applyFont="1" applyFill="1"/>
    <xf numFmtId="0" fontId="9" fillId="0" borderId="0" xfId="0" applyFont="1" applyFill="1"/>
    <xf numFmtId="1" fontId="6" fillId="0" borderId="1" xfId="0" quotePrefix="1" applyNumberFormat="1" applyFont="1" applyFill="1" applyBorder="1" applyAlignment="1" applyProtection="1">
      <alignment horizontal="center"/>
    </xf>
    <xf numFmtId="0" fontId="10" fillId="0" borderId="1" xfId="0" applyFont="1" applyFill="1" applyBorder="1" applyAlignment="1" applyProtection="1">
      <alignment horizontal="center" vertical="center"/>
    </xf>
    <xf numFmtId="0" fontId="9" fillId="0" borderId="0" xfId="0" applyFont="1" applyFill="1" applyProtection="1"/>
    <xf numFmtId="0" fontId="10" fillId="0" borderId="1" xfId="0" applyFont="1" applyFill="1" applyBorder="1" applyProtection="1"/>
    <xf numFmtId="1" fontId="2" fillId="9" borderId="1" xfId="0" applyNumberFormat="1" applyFont="1" applyFill="1" applyBorder="1" applyAlignment="1" applyProtection="1">
      <alignment horizontal="center"/>
    </xf>
    <xf numFmtId="0" fontId="9" fillId="0" borderId="1" xfId="0" applyFont="1" applyFill="1" applyBorder="1" applyAlignment="1" applyProtection="1">
      <alignment horizontal="center"/>
    </xf>
    <xf numFmtId="9" fontId="9" fillId="0" borderId="1" xfId="0" applyNumberFormat="1" applyFont="1" applyFill="1" applyBorder="1" applyAlignment="1" applyProtection="1">
      <alignment horizontal="center"/>
    </xf>
    <xf numFmtId="9" fontId="9" fillId="9" borderId="1" xfId="0" applyNumberFormat="1" applyFont="1" applyFill="1" applyBorder="1" applyAlignment="1" applyProtection="1">
      <alignment horizontal="center"/>
    </xf>
    <xf numFmtId="9" fontId="10" fillId="9" borderId="1" xfId="0" applyNumberFormat="1" applyFont="1" applyFill="1" applyBorder="1" applyAlignment="1" applyProtection="1">
      <alignment horizontal="center"/>
    </xf>
    <xf numFmtId="0" fontId="9" fillId="0" borderId="0" xfId="0" applyFont="1" applyFill="1" applyAlignment="1" applyProtection="1">
      <alignment horizontal="center"/>
    </xf>
    <xf numFmtId="0" fontId="9" fillId="9" borderId="0" xfId="0" applyFont="1" applyFill="1" applyAlignment="1" applyProtection="1">
      <alignment horizontal="center"/>
    </xf>
    <xf numFmtId="1" fontId="10" fillId="9" borderId="0" xfId="0" applyNumberFormat="1" applyFont="1" applyFill="1" applyAlignment="1" applyProtection="1">
      <alignment horizontal="center"/>
    </xf>
    <xf numFmtId="0" fontId="10" fillId="9" borderId="0" xfId="0" applyFont="1" applyFill="1" applyAlignment="1" applyProtection="1">
      <alignment horizontal="center"/>
    </xf>
    <xf numFmtId="1" fontId="9" fillId="0" borderId="0" xfId="0" applyNumberFormat="1" applyFont="1" applyFill="1" applyAlignment="1" applyProtection="1">
      <alignment horizontal="center"/>
    </xf>
    <xf numFmtId="0" fontId="2" fillId="0" borderId="1" xfId="5" applyFont="1" applyFill="1" applyBorder="1" applyAlignment="1" applyProtection="1">
      <alignment horizontal="center"/>
    </xf>
    <xf numFmtId="0" fontId="12" fillId="0" borderId="1" xfId="5" applyFont="1" applyBorder="1" applyAlignment="1">
      <alignment horizontal="center" vertical="center" wrapText="1"/>
    </xf>
    <xf numFmtId="0" fontId="6" fillId="0" borderId="1" xfId="6" applyFill="1" applyBorder="1" applyProtection="1"/>
    <xf numFmtId="0" fontId="6" fillId="0" borderId="1" xfId="6" applyFill="1" applyBorder="1" applyAlignment="1" applyProtection="1">
      <alignment horizontal="right"/>
    </xf>
    <xf numFmtId="0" fontId="6" fillId="0" borderId="1" xfId="6" applyFont="1" applyFill="1" applyBorder="1" applyProtection="1"/>
    <xf numFmtId="0" fontId="6" fillId="0" borderId="1" xfId="6" applyFont="1" applyFill="1" applyBorder="1" applyAlignment="1">
      <alignment horizontal="left" wrapText="1"/>
    </xf>
    <xf numFmtId="0" fontId="6" fillId="0" borderId="1" xfId="6" applyFont="1" applyFill="1" applyBorder="1" applyAlignment="1" applyProtection="1">
      <alignment horizontal="left" wrapText="1"/>
    </xf>
    <xf numFmtId="0" fontId="6" fillId="0" borderId="1" xfId="6" applyFill="1" applyBorder="1"/>
    <xf numFmtId="0" fontId="6" fillId="0" borderId="1" xfId="6" applyFill="1" applyBorder="1" applyAlignment="1" applyProtection="1">
      <alignment horizontal="left" wrapText="1"/>
    </xf>
    <xf numFmtId="9" fontId="6" fillId="0" borderId="1" xfId="3" applyNumberFormat="1" applyFont="1" applyFill="1" applyBorder="1" applyAlignment="1" applyProtection="1">
      <alignment wrapText="1"/>
    </xf>
    <xf numFmtId="9" fontId="6" fillId="0" borderId="1" xfId="6" applyNumberFormat="1" applyFill="1" applyBorder="1" applyProtection="1"/>
    <xf numFmtId="0" fontId="4" fillId="0" borderId="1" xfId="0" applyFont="1" applyBorder="1" applyAlignment="1">
      <alignment horizontal="left" vertical="center" wrapText="1"/>
    </xf>
    <xf numFmtId="9" fontId="0" fillId="0" borderId="12" xfId="0" applyNumberFormat="1" applyBorder="1"/>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9" fontId="0" fillId="0" borderId="0" xfId="0" applyNumberFormat="1" applyBorder="1"/>
    <xf numFmtId="9" fontId="1" fillId="0" borderId="12" xfId="0" applyNumberFormat="1" applyFont="1" applyBorder="1"/>
    <xf numFmtId="0" fontId="5" fillId="0" borderId="1" xfId="0" applyFont="1" applyFill="1" applyBorder="1" applyAlignment="1">
      <alignment horizontal="center" vertical="center" wrapText="1"/>
    </xf>
    <xf numFmtId="9" fontId="1" fillId="0" borderId="1" xfId="0" applyNumberFormat="1" applyFont="1" applyBorder="1"/>
    <xf numFmtId="9" fontId="0" fillId="0" borderId="1" xfId="0" applyNumberFormat="1" applyFill="1" applyBorder="1" applyProtection="1"/>
    <xf numFmtId="0" fontId="2" fillId="0" borderId="0" xfId="4" applyFont="1" applyFill="1" applyBorder="1" applyProtection="1"/>
    <xf numFmtId="0" fontId="2" fillId="0" borderId="0" xfId="4" applyFont="1" applyFill="1" applyBorder="1" applyAlignment="1" applyProtection="1">
      <alignment wrapText="1"/>
    </xf>
    <xf numFmtId="0" fontId="6" fillId="0" borderId="0" xfId="4" applyFont="1" applyFill="1" applyBorder="1" applyProtection="1"/>
    <xf numFmtId="9" fontId="6" fillId="0" borderId="0" xfId="4" applyNumberFormat="1" applyFill="1" applyBorder="1" applyProtection="1"/>
    <xf numFmtId="1" fontId="6" fillId="0" borderId="0" xfId="4" applyNumberFormat="1" applyFill="1" applyBorder="1" applyAlignment="1" applyProtection="1">
      <alignment wrapText="1"/>
    </xf>
    <xf numFmtId="0" fontId="6" fillId="2" borderId="0" xfId="4" applyFill="1" applyBorder="1" applyProtection="1"/>
    <xf numFmtId="1" fontId="6" fillId="2" borderId="0" xfId="4" applyNumberFormat="1" applyFill="1" applyBorder="1" applyProtection="1"/>
    <xf numFmtId="2" fontId="6" fillId="0" borderId="0" xfId="4" applyNumberFormat="1" applyFont="1" applyFill="1" applyBorder="1" applyProtection="1"/>
    <xf numFmtId="0" fontId="0" fillId="0" borderId="0" xfId="0" applyBorder="1"/>
    <xf numFmtId="0" fontId="1" fillId="0" borderId="0" xfId="0" applyFont="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xf>
    <xf numFmtId="0" fontId="0" fillId="0" borderId="0" xfId="0" applyFill="1" applyBorder="1"/>
    <xf numFmtId="0" fontId="2" fillId="0" borderId="0" xfId="4" applyFont="1" applyFill="1" applyBorder="1" applyAlignment="1" applyProtection="1">
      <alignment horizontal="left"/>
    </xf>
    <xf numFmtId="0" fontId="1" fillId="0" borderId="0" xfId="0" applyFont="1" applyAlignment="1">
      <alignment horizontal="left"/>
    </xf>
    <xf numFmtId="0" fontId="1" fillId="0" borderId="0" xfId="0" applyFont="1" applyFill="1" applyAlignment="1" applyProtection="1">
      <alignment horizontal="left"/>
    </xf>
    <xf numFmtId="0" fontId="0" fillId="0" borderId="0" xfId="0" applyFill="1" applyAlignment="1" applyProtection="1">
      <alignment horizontal="left"/>
    </xf>
    <xf numFmtId="0" fontId="2" fillId="0" borderId="0" xfId="0" applyFont="1" applyFill="1" applyAlignment="1" applyProtection="1">
      <alignment horizontal="left"/>
    </xf>
    <xf numFmtId="0" fontId="1" fillId="0" borderId="1" xfId="0" applyFont="1" applyFill="1" applyBorder="1" applyAlignment="1" applyProtection="1">
      <alignment horizontal="left"/>
    </xf>
    <xf numFmtId="0" fontId="13" fillId="0" borderId="0" xfId="0" applyFont="1" applyFill="1" applyAlignment="1">
      <alignment wrapText="1"/>
    </xf>
    <xf numFmtId="1" fontId="0" fillId="0" borderId="0" xfId="0" applyNumberFormat="1" applyFill="1"/>
    <xf numFmtId="0" fontId="0" fillId="0" borderId="0" xfId="0" applyNumberFormat="1" applyFill="1"/>
    <xf numFmtId="0" fontId="4" fillId="0" borderId="0" xfId="1" applyNumberFormat="1" applyFill="1"/>
    <xf numFmtId="0" fontId="0" fillId="0" borderId="0" xfId="0" applyFill="1" applyAlignment="1">
      <alignment wrapText="1"/>
    </xf>
    <xf numFmtId="9" fontId="0" fillId="0" borderId="0" xfId="7" applyFont="1"/>
    <xf numFmtId="9" fontId="1" fillId="0" borderId="0" xfId="7" applyFont="1" applyAlignment="1">
      <alignment wrapText="1"/>
    </xf>
    <xf numFmtId="0" fontId="13" fillId="0" borderId="0" xfId="0" applyFont="1" applyFill="1"/>
    <xf numFmtId="0" fontId="13" fillId="0" borderId="0" xfId="0" applyNumberFormat="1" applyFont="1" applyFill="1"/>
    <xf numFmtId="0" fontId="13" fillId="0" borderId="0" xfId="0" applyFont="1" applyFill="1" applyBorder="1"/>
    <xf numFmtId="0" fontId="0" fillId="0" borderId="0" xfId="0" applyFont="1" applyFill="1" applyBorder="1"/>
    <xf numFmtId="0" fontId="1" fillId="0" borderId="0" xfId="0" applyFont="1" applyFill="1" applyBorder="1" applyAlignment="1">
      <alignment horizontal="center"/>
    </xf>
    <xf numFmtId="0" fontId="1" fillId="0" borderId="0" xfId="0" applyFont="1" applyAlignment="1">
      <alignment horizontal="center"/>
    </xf>
    <xf numFmtId="0" fontId="5" fillId="0" borderId="1" xfId="1" applyFont="1" applyBorder="1" applyAlignment="1">
      <alignment horizont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1" fillId="0" borderId="11" xfId="0" applyFont="1" applyBorder="1" applyAlignment="1">
      <alignment horizontal="center"/>
    </xf>
    <xf numFmtId="0" fontId="2" fillId="0" borderId="0" xfId="0" applyFont="1" applyFill="1" applyAlignment="1" applyProtection="1">
      <alignment horizontal="center" vertical="center"/>
    </xf>
    <xf numFmtId="0" fontId="6" fillId="0" borderId="5" xfId="0" applyFont="1" applyFill="1" applyBorder="1" applyAlignment="1" applyProtection="1">
      <alignment horizontal="left" wrapText="1"/>
    </xf>
    <xf numFmtId="0" fontId="6" fillId="0" borderId="6" xfId="0" applyFont="1" applyFill="1" applyBorder="1" applyAlignment="1" applyProtection="1">
      <alignment horizontal="left" wrapText="1"/>
    </xf>
    <xf numFmtId="0" fontId="6" fillId="0" borderId="7" xfId="0" applyFont="1" applyFill="1" applyBorder="1" applyAlignment="1" applyProtection="1">
      <alignment horizontal="left" wrapText="1"/>
    </xf>
    <xf numFmtId="0" fontId="6" fillId="0" borderId="8" xfId="0" applyFont="1" applyFill="1" applyBorder="1" applyAlignment="1" applyProtection="1">
      <alignment horizontal="left" wrapText="1"/>
    </xf>
    <xf numFmtId="0" fontId="6" fillId="0" borderId="9" xfId="0" applyFont="1" applyFill="1" applyBorder="1" applyAlignment="1" applyProtection="1">
      <alignment horizontal="left" wrapText="1"/>
    </xf>
    <xf numFmtId="0" fontId="6" fillId="0" borderId="10" xfId="0" applyFont="1" applyFill="1" applyBorder="1" applyAlignment="1" applyProtection="1">
      <alignment horizontal="left" wrapText="1"/>
    </xf>
    <xf numFmtId="0" fontId="13" fillId="0" borderId="0" xfId="0" applyFont="1"/>
    <xf numFmtId="1" fontId="13" fillId="0" borderId="0" xfId="0" applyNumberFormat="1" applyFont="1"/>
    <xf numFmtId="1" fontId="0" fillId="0" borderId="0" xfId="0" applyNumberFormat="1"/>
    <xf numFmtId="0" fontId="14" fillId="0" borderId="0" xfId="0" applyFont="1"/>
    <xf numFmtId="1" fontId="14" fillId="0" borderId="0" xfId="0" applyNumberFormat="1" applyFont="1"/>
    <xf numFmtId="1" fontId="0" fillId="0" borderId="0" xfId="0" applyNumberFormat="1" applyFont="1"/>
    <xf numFmtId="0" fontId="15" fillId="0" borderId="0" xfId="0" applyFont="1" applyFill="1" applyBorder="1" applyAlignment="1">
      <alignment horizontal="center"/>
    </xf>
    <xf numFmtId="0" fontId="15" fillId="0" borderId="0" xfId="0" applyFont="1" applyFill="1" applyBorder="1"/>
    <xf numFmtId="1" fontId="0" fillId="0" borderId="0" xfId="0" applyNumberFormat="1" applyFill="1" applyBorder="1"/>
    <xf numFmtId="1" fontId="16" fillId="0" borderId="0" xfId="0" applyNumberFormat="1" applyFont="1" applyFill="1" applyBorder="1"/>
    <xf numFmtId="0" fontId="14" fillId="0" borderId="0" xfId="0" applyFont="1" applyFill="1" applyBorder="1"/>
    <xf numFmtId="1" fontId="14" fillId="0" borderId="0" xfId="0" applyNumberFormat="1" applyFont="1" applyFill="1" applyBorder="1"/>
    <xf numFmtId="0" fontId="13" fillId="0" borderId="0" xfId="0" applyFont="1" applyFill="1" applyAlignment="1"/>
    <xf numFmtId="0" fontId="0" fillId="0" borderId="0" xfId="0" applyAlignment="1"/>
    <xf numFmtId="0" fontId="14" fillId="0" borderId="0" xfId="0" applyFont="1" applyFill="1"/>
    <xf numFmtId="1" fontId="14" fillId="0" borderId="0" xfId="0" applyNumberFormat="1" applyFont="1" applyFill="1"/>
    <xf numFmtId="1" fontId="0" fillId="0" borderId="0" xfId="0" applyNumberFormat="1" applyFont="1" applyFill="1"/>
    <xf numFmtId="0" fontId="14" fillId="0" borderId="13" xfId="0" applyFont="1" applyBorder="1"/>
    <xf numFmtId="0" fontId="14" fillId="0" borderId="14" xfId="0" applyFont="1" applyBorder="1"/>
    <xf numFmtId="0" fontId="0" fillId="0" borderId="14" xfId="0" applyBorder="1"/>
    <xf numFmtId="0" fontId="14" fillId="0" borderId="15" xfId="0" applyFont="1" applyBorder="1"/>
    <xf numFmtId="9" fontId="0" fillId="0" borderId="16" xfId="0" applyNumberFormat="1" applyBorder="1"/>
    <xf numFmtId="9" fontId="0" fillId="0" borderId="17" xfId="0" applyNumberFormat="1" applyBorder="1"/>
    <xf numFmtId="9" fontId="0" fillId="0" borderId="18" xfId="0" applyNumberFormat="1" applyBorder="1"/>
    <xf numFmtId="10" fontId="13" fillId="0" borderId="0" xfId="0" applyNumberFormat="1" applyFont="1"/>
    <xf numFmtId="10" fontId="0" fillId="0" borderId="0" xfId="0" applyNumberFormat="1"/>
    <xf numFmtId="0" fontId="13" fillId="0" borderId="0" xfId="0" applyFont="1" applyAlignment="1">
      <alignment horizontal="right"/>
    </xf>
    <xf numFmtId="9" fontId="0" fillId="0" borderId="0" xfId="0" applyNumberFormat="1" applyFill="1"/>
    <xf numFmtId="0" fontId="13" fillId="0" borderId="13" xfId="0" applyFont="1" applyFill="1" applyBorder="1" applyAlignment="1">
      <alignment wrapText="1"/>
    </xf>
    <xf numFmtId="0" fontId="13" fillId="0" borderId="14" xfId="0" applyFont="1" applyFill="1" applyBorder="1" applyAlignment="1">
      <alignment wrapText="1"/>
    </xf>
    <xf numFmtId="0" fontId="13" fillId="0" borderId="15" xfId="0" applyFont="1" applyBorder="1" applyAlignment="1">
      <alignment wrapText="1"/>
    </xf>
    <xf numFmtId="9" fontId="13" fillId="0" borderId="16" xfId="0" applyNumberFormat="1" applyFont="1" applyFill="1" applyBorder="1"/>
    <xf numFmtId="9" fontId="13" fillId="0" borderId="17" xfId="0" applyNumberFormat="1" applyFont="1" applyFill="1" applyBorder="1"/>
    <xf numFmtId="9" fontId="13" fillId="0" borderId="18" xfId="0" applyNumberFormat="1" applyFont="1" applyBorder="1"/>
    <xf numFmtId="49" fontId="14" fillId="0" borderId="0" xfId="0" applyNumberFormat="1" applyFont="1" applyAlignment="1">
      <alignment horizontal="right"/>
    </xf>
    <xf numFmtId="0" fontId="14" fillId="0" borderId="0" xfId="0" applyFont="1" applyAlignment="1">
      <alignment horizontal="right"/>
    </xf>
    <xf numFmtId="49" fontId="0" fillId="0" borderId="0" xfId="0" applyNumberFormat="1" applyAlignment="1">
      <alignment horizontal="right"/>
    </xf>
    <xf numFmtId="0" fontId="17" fillId="0" borderId="0" xfId="0" applyFont="1" applyAlignment="1">
      <alignment horizontal="center"/>
    </xf>
    <xf numFmtId="0" fontId="17" fillId="0" borderId="0" xfId="0" applyFont="1"/>
    <xf numFmtId="9" fontId="17" fillId="0" borderId="0" xfId="0" applyNumberFormat="1" applyFont="1"/>
    <xf numFmtId="1" fontId="18" fillId="0" borderId="0" xfId="0" applyNumberFormat="1" applyFont="1"/>
    <xf numFmtId="1" fontId="18" fillId="0" borderId="0" xfId="0" applyNumberFormat="1" applyFont="1" applyFill="1"/>
    <xf numFmtId="0" fontId="18" fillId="0" borderId="0" xfId="0" applyFont="1"/>
    <xf numFmtId="0" fontId="19" fillId="0" borderId="0" xfId="0" applyFont="1"/>
    <xf numFmtId="0" fontId="0" fillId="0" borderId="13" xfId="0" applyBorder="1" applyAlignment="1">
      <alignment wrapText="1"/>
    </xf>
    <xf numFmtId="0" fontId="13" fillId="0" borderId="14" xfId="0" applyFont="1" applyBorder="1" applyAlignment="1">
      <alignment wrapText="1"/>
    </xf>
    <xf numFmtId="0" fontId="0" fillId="0" borderId="16" xfId="0" applyBorder="1"/>
    <xf numFmtId="0" fontId="0" fillId="0" borderId="17" xfId="0" applyBorder="1"/>
    <xf numFmtId="0" fontId="0" fillId="0" borderId="18" xfId="0" applyBorder="1"/>
    <xf numFmtId="9" fontId="1" fillId="0" borderId="0" xfId="7" applyFont="1"/>
  </cellXfs>
  <cellStyles count="8">
    <cellStyle name="Normal" xfId="0" builtinId="0"/>
    <cellStyle name="Normal 2" xfId="1"/>
    <cellStyle name="Normal 2 2" xfId="4"/>
    <cellStyle name="Normal 2 3" xfId="5"/>
    <cellStyle name="Normal 3" xfId="3"/>
    <cellStyle name="Normal 4" xfId="6"/>
    <cellStyle name="Percent" xfId="7" builtin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6"/>
    </mc:Choice>
    <mc:Fallback>
      <c:style val="16"/>
    </mc:Fallback>
  </mc:AlternateContent>
  <c:chart>
    <c:title>
      <c:tx>
        <c:rich>
          <a:bodyPr/>
          <a:lstStyle/>
          <a:p>
            <a:pPr>
              <a:defRPr>
                <a:latin typeface="+mj-lt"/>
              </a:defRPr>
            </a:pPr>
            <a:r>
              <a:rPr lang="en-US">
                <a:latin typeface="+mj-lt"/>
              </a:rPr>
              <a:t>Number of Programs Being Monitored, by Sandard</a:t>
            </a:r>
          </a:p>
        </c:rich>
      </c:tx>
      <c:overlay val="0"/>
    </c:title>
    <c:autoTitleDeleted val="0"/>
    <c:plotArea>
      <c:layout>
        <c:manualLayout>
          <c:layoutTarget val="inner"/>
          <c:xMode val="edge"/>
          <c:yMode val="edge"/>
          <c:x val="7.0217499089711671E-2"/>
          <c:y val="0.29206053306489826"/>
          <c:w val="0.85531674231226029"/>
          <c:h val="0.50458431014910232"/>
        </c:manualLayout>
      </c:layout>
      <c:barChart>
        <c:barDir val="col"/>
        <c:grouping val="clustered"/>
        <c:varyColors val="0"/>
        <c:ser>
          <c:idx val="0"/>
          <c:order val="0"/>
          <c:tx>
            <c:strRef>
              <c:f>[2]Figure!$A$2</c:f>
              <c:strCache>
                <c:ptCount val="1"/>
                <c:pt idx="0">
                  <c:v>Total</c:v>
                </c:pt>
              </c:strCache>
            </c:strRef>
          </c:tx>
          <c:spPr>
            <a:solidFill>
              <a:srgbClr val="FF9900"/>
            </a:solidFill>
          </c:spPr>
          <c:invertIfNegative val="0"/>
          <c:dPt>
            <c:idx val="2"/>
            <c:invertIfNegative val="0"/>
            <c:bubble3D val="0"/>
            <c:spPr>
              <a:solidFill>
                <a:srgbClr val="CC6600"/>
              </a:solidFill>
            </c:spPr>
            <c:extLst xmlns:c16r2="http://schemas.microsoft.com/office/drawing/2015/06/chart">
              <c:ext xmlns:c16="http://schemas.microsoft.com/office/drawing/2014/chart" uri="{C3380CC4-5D6E-409C-BE32-E72D297353CC}">
                <c16:uniqueId val="{00000001-6C3A-4031-8A2A-061E62C928A6}"/>
              </c:ext>
            </c:extLst>
          </c:dPt>
          <c:dPt>
            <c:idx val="6"/>
            <c:invertIfNegative val="0"/>
            <c:bubble3D val="0"/>
            <c:spPr>
              <a:solidFill>
                <a:srgbClr val="CC6600"/>
              </a:solidFill>
            </c:spPr>
            <c:extLst xmlns:c16r2="http://schemas.microsoft.com/office/drawing/2015/06/chart">
              <c:ext xmlns:c16="http://schemas.microsoft.com/office/drawing/2014/chart" uri="{C3380CC4-5D6E-409C-BE32-E72D297353CC}">
                <c16:uniqueId val="{00000003-6C3A-4031-8A2A-061E62C928A6}"/>
              </c:ext>
            </c:extLst>
          </c:dPt>
          <c:dPt>
            <c:idx val="10"/>
            <c:invertIfNegative val="0"/>
            <c:bubble3D val="0"/>
            <c:spPr>
              <a:solidFill>
                <a:srgbClr val="CC6600"/>
              </a:solidFill>
            </c:spPr>
            <c:extLst xmlns:c16r2="http://schemas.microsoft.com/office/drawing/2015/06/chart">
              <c:ext xmlns:c16="http://schemas.microsoft.com/office/drawing/2014/chart" uri="{C3380CC4-5D6E-409C-BE32-E72D297353CC}">
                <c16:uniqueId val="{00000005-6C3A-4031-8A2A-061E62C928A6}"/>
              </c:ext>
            </c:extLst>
          </c:dPt>
          <c:dPt>
            <c:idx val="11"/>
            <c:invertIfNegative val="0"/>
            <c:bubble3D val="0"/>
            <c:spPr>
              <a:solidFill>
                <a:srgbClr val="CC6600"/>
              </a:solidFill>
            </c:spPr>
            <c:extLst xmlns:c16r2="http://schemas.microsoft.com/office/drawing/2015/06/chart">
              <c:ext xmlns:c16="http://schemas.microsoft.com/office/drawing/2014/chart" uri="{C3380CC4-5D6E-409C-BE32-E72D297353CC}">
                <c16:uniqueId val="{00000007-6C3A-4031-8A2A-061E62C928A6}"/>
              </c:ext>
            </c:extLst>
          </c:dPt>
          <c:dPt>
            <c:idx val="12"/>
            <c:invertIfNegative val="0"/>
            <c:bubble3D val="0"/>
            <c:spPr>
              <a:solidFill>
                <a:srgbClr val="CC6600"/>
              </a:solidFill>
            </c:spPr>
            <c:extLst xmlns:c16r2="http://schemas.microsoft.com/office/drawing/2015/06/chart">
              <c:ext xmlns:c16="http://schemas.microsoft.com/office/drawing/2014/chart" uri="{C3380CC4-5D6E-409C-BE32-E72D297353CC}">
                <c16:uniqueId val="{00000009-6C3A-4031-8A2A-061E62C928A6}"/>
              </c:ext>
            </c:extLst>
          </c:dPt>
          <c:dLbls>
            <c:spPr>
              <a:noFill/>
              <a:ln>
                <a:noFill/>
              </a:ln>
              <a:effectLst/>
            </c:spPr>
            <c:txPr>
              <a:bodyPr/>
              <a:lstStyle/>
              <a:p>
                <a:pPr>
                  <a:defRPr sz="1050" b="1">
                    <a:latin typeface="+mj-lt"/>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[2]Figure!$B$1:$S$1</c:f>
              <c:numCache>
                <c:formatCode>General</c:formatCode>
                <c:ptCount val="18"/>
                <c:pt idx="0">
                  <c:v>1.1000000000000001</c:v>
                </c:pt>
                <c:pt idx="1">
                  <c:v>1.2</c:v>
                </c:pt>
                <c:pt idx="2">
                  <c:v>1.3</c:v>
                </c:pt>
                <c:pt idx="3">
                  <c:v>2.1</c:v>
                </c:pt>
                <c:pt idx="4">
                  <c:v>2.2000000000000002</c:v>
                </c:pt>
                <c:pt idx="5">
                  <c:v>3.1</c:v>
                </c:pt>
                <c:pt idx="6">
                  <c:v>3.2</c:v>
                </c:pt>
                <c:pt idx="7">
                  <c:v>3.3</c:v>
                </c:pt>
                <c:pt idx="8">
                  <c:v>4.0999999999999996</c:v>
                </c:pt>
                <c:pt idx="9">
                  <c:v>4.2</c:v>
                </c:pt>
                <c:pt idx="10">
                  <c:v>4.3</c:v>
                </c:pt>
                <c:pt idx="11">
                  <c:v>4.4000000000000004</c:v>
                </c:pt>
                <c:pt idx="12">
                  <c:v>5.0999999999999996</c:v>
                </c:pt>
                <c:pt idx="13">
                  <c:v>5.2</c:v>
                </c:pt>
                <c:pt idx="14">
                  <c:v>5.3</c:v>
                </c:pt>
                <c:pt idx="15">
                  <c:v>5.4</c:v>
                </c:pt>
                <c:pt idx="16">
                  <c:v>6.1</c:v>
                </c:pt>
                <c:pt idx="17">
                  <c:v>7.1</c:v>
                </c:pt>
              </c:numCache>
            </c:numRef>
          </c:cat>
          <c:val>
            <c:numRef>
              <c:f>[2]Figure!$B$2:$S$2</c:f>
              <c:numCache>
                <c:formatCode>General</c:formatCode>
                <c:ptCount val="18"/>
                <c:pt idx="0">
                  <c:v>6</c:v>
                </c:pt>
                <c:pt idx="1">
                  <c:v>3</c:v>
                </c:pt>
                <c:pt idx="2">
                  <c:v>19</c:v>
                </c:pt>
                <c:pt idx="3">
                  <c:v>12</c:v>
                </c:pt>
                <c:pt idx="4">
                  <c:v>5</c:v>
                </c:pt>
                <c:pt idx="5">
                  <c:v>4</c:v>
                </c:pt>
                <c:pt idx="6">
                  <c:v>25</c:v>
                </c:pt>
                <c:pt idx="7">
                  <c:v>1</c:v>
                </c:pt>
                <c:pt idx="8">
                  <c:v>4</c:v>
                </c:pt>
                <c:pt idx="9">
                  <c:v>4</c:v>
                </c:pt>
                <c:pt idx="10">
                  <c:v>20</c:v>
                </c:pt>
                <c:pt idx="11">
                  <c:v>22</c:v>
                </c:pt>
                <c:pt idx="12">
                  <c:v>20</c:v>
                </c:pt>
                <c:pt idx="13">
                  <c:v>1</c:v>
                </c:pt>
                <c:pt idx="14">
                  <c:v>1</c:v>
                </c:pt>
                <c:pt idx="15">
                  <c:v>1</c:v>
                </c:pt>
                <c:pt idx="16">
                  <c:v>13</c:v>
                </c:pt>
                <c:pt idx="17">
                  <c:v>10</c:v>
                </c:pt>
              </c:numCache>
            </c:numRef>
          </c:val>
          <c:extLst xmlns:c16r2="http://schemas.microsoft.com/office/drawing/2015/06/chart">
            <c:ext xmlns:c16="http://schemas.microsoft.com/office/drawing/2014/chart" uri="{C3380CC4-5D6E-409C-BE32-E72D297353CC}">
              <c16:uniqueId val="{0000000A-6C3A-4031-8A2A-061E62C928A6}"/>
            </c:ext>
          </c:extLst>
        </c:ser>
        <c:dLbls>
          <c:showLegendKey val="0"/>
          <c:showVal val="0"/>
          <c:showCatName val="0"/>
          <c:showSerName val="0"/>
          <c:showPercent val="0"/>
          <c:showBubbleSize val="0"/>
        </c:dLbls>
        <c:gapWidth val="75"/>
        <c:overlap val="-25"/>
        <c:axId val="54851584"/>
        <c:axId val="76232320"/>
      </c:barChart>
      <c:catAx>
        <c:axId val="54851584"/>
        <c:scaling>
          <c:orientation val="minMax"/>
        </c:scaling>
        <c:delete val="0"/>
        <c:axPos val="b"/>
        <c:numFmt formatCode="General" sourceLinked="1"/>
        <c:majorTickMark val="none"/>
        <c:minorTickMark val="none"/>
        <c:tickLblPos val="nextTo"/>
        <c:txPr>
          <a:bodyPr/>
          <a:lstStyle/>
          <a:p>
            <a:pPr>
              <a:defRPr b="1">
                <a:latin typeface="+mj-lt"/>
              </a:defRPr>
            </a:pPr>
            <a:endParaRPr lang="en-US"/>
          </a:p>
        </c:txPr>
        <c:crossAx val="76232320"/>
        <c:crosses val="autoZero"/>
        <c:auto val="1"/>
        <c:lblAlgn val="ctr"/>
        <c:lblOffset val="100"/>
        <c:noMultiLvlLbl val="0"/>
      </c:catAx>
      <c:valAx>
        <c:axId val="76232320"/>
        <c:scaling>
          <c:orientation val="minMax"/>
        </c:scaling>
        <c:delete val="1"/>
        <c:axPos val="l"/>
        <c:majorGridlines>
          <c:spPr>
            <a:ln>
              <a:solidFill>
                <a:schemeClr val="bg1"/>
              </a:solidFill>
            </a:ln>
          </c:spPr>
        </c:majorGridlines>
        <c:numFmt formatCode="General" sourceLinked="1"/>
        <c:majorTickMark val="none"/>
        <c:minorTickMark val="none"/>
        <c:tickLblPos val="nextTo"/>
        <c:crossAx val="54851584"/>
        <c:crosses val="autoZero"/>
        <c:crossBetween val="between"/>
      </c:valAx>
      <c:spPr>
        <a:noFill/>
        <a:ln w="25400">
          <a:solidFill>
            <a:schemeClr val="bg1"/>
          </a:solidFill>
        </a:ln>
      </c:spPr>
    </c:plotArea>
    <c:plotVisOnly val="1"/>
    <c:dispBlanksAs val="gap"/>
    <c:showDLblsOverMax val="0"/>
  </c:chart>
  <c:spPr>
    <a:solidFill>
      <a:srgbClr val="FEF6F0"/>
    </a:solidFill>
    <a:ln w="25400" cap="flat" cmpd="sng" algn="ctr">
      <a:solidFill>
        <a:schemeClr val="accent6"/>
      </a:solidFill>
      <a:prstDash val="soli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6"/>
    </mc:Choice>
    <mc:Fallback>
      <c:style val="16"/>
    </mc:Fallback>
  </mc:AlternateContent>
  <c:chart>
    <c:title>
      <c:tx>
        <c:rich>
          <a:bodyPr/>
          <a:lstStyle/>
          <a:p>
            <a:pPr algn="ctr">
              <a:defRPr sz="1600">
                <a:latin typeface="+mj-lt"/>
              </a:defRPr>
            </a:pPr>
            <a:r>
              <a:rPr lang="en-US" sz="1600">
                <a:latin typeface="+mj-lt"/>
              </a:rPr>
              <a:t>Completion Rates of Students Enrolled in ARY-5 Cohort</a:t>
            </a:r>
          </a:p>
        </c:rich>
      </c:tx>
      <c:layout>
        <c:manualLayout>
          <c:xMode val="edge"/>
          <c:yMode val="edge"/>
          <c:x val="0.18706175491202784"/>
          <c:y val="7.0083214159678813E-3"/>
        </c:manualLayout>
      </c:layout>
      <c:overlay val="0"/>
    </c:title>
    <c:autoTitleDeleted val="0"/>
    <c:plotArea>
      <c:layout>
        <c:manualLayout>
          <c:layoutTarget val="inner"/>
          <c:xMode val="edge"/>
          <c:yMode val="edge"/>
          <c:x val="0.1177967524191077"/>
          <c:y val="0.29162142234159771"/>
          <c:w val="0.40054182368882052"/>
          <c:h val="0.53265201780334381"/>
        </c:manualLayout>
      </c:layout>
      <c:pieChart>
        <c:varyColors val="1"/>
        <c:ser>
          <c:idx val="0"/>
          <c:order val="0"/>
          <c:dPt>
            <c:idx val="0"/>
            <c:bubble3D val="0"/>
            <c:spPr>
              <a:solidFill>
                <a:srgbClr val="993300"/>
              </a:solidFill>
            </c:spPr>
            <c:extLst xmlns:c16r2="http://schemas.microsoft.com/office/drawing/2015/06/chart">
              <c:ext xmlns:c16="http://schemas.microsoft.com/office/drawing/2014/chart" uri="{C3380CC4-5D6E-409C-BE32-E72D297353CC}">
                <c16:uniqueId val="{00000001-A24F-4BEC-8964-60FC3FFA7007}"/>
              </c:ext>
            </c:extLst>
          </c:dPt>
          <c:dPt>
            <c:idx val="1"/>
            <c:bubble3D val="0"/>
            <c:explosion val="11"/>
            <c:spPr>
              <a:solidFill>
                <a:srgbClr val="FF6315"/>
              </a:solidFill>
            </c:spPr>
            <c:extLst xmlns:c16r2="http://schemas.microsoft.com/office/drawing/2015/06/chart">
              <c:ext xmlns:c16="http://schemas.microsoft.com/office/drawing/2014/chart" uri="{C3380CC4-5D6E-409C-BE32-E72D297353CC}">
                <c16:uniqueId val="{00000003-A24F-4BEC-8964-60FC3FFA7007}"/>
              </c:ext>
            </c:extLst>
          </c:dPt>
          <c:dPt>
            <c:idx val="2"/>
            <c:bubble3D val="0"/>
            <c:explosion val="13"/>
            <c:spPr>
              <a:solidFill>
                <a:srgbClr val="FF9E6D"/>
              </a:solidFill>
            </c:spPr>
            <c:extLst xmlns:c16r2="http://schemas.microsoft.com/office/drawing/2015/06/chart">
              <c:ext xmlns:c16="http://schemas.microsoft.com/office/drawing/2014/chart" uri="{C3380CC4-5D6E-409C-BE32-E72D297353CC}">
                <c16:uniqueId val="{00000005-A24F-4BEC-8964-60FC3FFA7007}"/>
              </c:ext>
            </c:extLst>
          </c:dPt>
          <c:dPt>
            <c:idx val="3"/>
            <c:bubble3D val="0"/>
            <c:explosion val="12"/>
            <c:spPr>
              <a:solidFill>
                <a:srgbClr val="FFCFB7"/>
              </a:solidFill>
            </c:spPr>
            <c:extLst xmlns:c16r2="http://schemas.microsoft.com/office/drawing/2015/06/chart">
              <c:ext xmlns:c16="http://schemas.microsoft.com/office/drawing/2014/chart" uri="{C3380CC4-5D6E-409C-BE32-E72D297353CC}">
                <c16:uniqueId val="{00000007-A24F-4BEC-8964-60FC3FFA7007}"/>
              </c:ext>
            </c:extLst>
          </c:dPt>
          <c:dLbls>
            <c:spPr>
              <a:noFill/>
              <a:ln>
                <a:noFill/>
              </a:ln>
              <a:effectLst/>
            </c:spPr>
            <c:txPr>
              <a:bodyPr/>
              <a:lstStyle/>
              <a:p>
                <a:pPr>
                  <a:defRPr sz="1050" b="1">
                    <a:latin typeface="+mj-lt"/>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'[1]Grad Rates'!$E$207:$H$207</c:f>
              <c:strCache>
                <c:ptCount val="4"/>
                <c:pt idx="0">
                  <c:v>Graduate within 100% degree program length**</c:v>
                </c:pt>
                <c:pt idx="1">
                  <c:v>Graduate between 100% and 150% program length**</c:v>
                </c:pt>
                <c:pt idx="2">
                  <c:v>Graduate between 150% and 200% program length**</c:v>
                </c:pt>
                <c:pt idx="3">
                  <c:v>Still in program or have exited program</c:v>
                </c:pt>
              </c:strCache>
            </c:strRef>
          </c:cat>
          <c:val>
            <c:numRef>
              <c:f>'[1]Grad Rates'!$E$208:$H$208</c:f>
              <c:numCache>
                <c:formatCode>General</c:formatCode>
                <c:ptCount val="4"/>
                <c:pt idx="0">
                  <c:v>0.57764683520243298</c:v>
                </c:pt>
                <c:pt idx="1">
                  <c:v>0.16432237217259082</c:v>
                </c:pt>
                <c:pt idx="2">
                  <c:v>5.4457327504276676E-2</c:v>
                </c:pt>
                <c:pt idx="3">
                  <c:v>0.20357346512069951</c:v>
                </c:pt>
              </c:numCache>
            </c:numRef>
          </c:val>
          <c:extLst xmlns:c16r2="http://schemas.microsoft.com/office/drawing/2015/06/chart">
            <c:ext xmlns:c16="http://schemas.microsoft.com/office/drawing/2014/chart" uri="{C3380CC4-5D6E-409C-BE32-E72D297353CC}">
              <c16:uniqueId val="{00000008-A24F-4BEC-8964-60FC3FFA7007}"/>
            </c:ext>
          </c:extLst>
        </c:ser>
        <c:dLbls>
          <c:showLegendKey val="0"/>
          <c:showVal val="0"/>
          <c:showCatName val="0"/>
          <c:showSerName val="0"/>
          <c:showPercent val="1"/>
          <c:showBubbleSize val="0"/>
          <c:showLeaderLines val="1"/>
        </c:dLbls>
        <c:firstSliceAng val="0"/>
      </c:pieChart>
      <c:spPr>
        <a:ln>
          <a:solidFill>
            <a:schemeClr val="bg1"/>
          </a:solidFill>
        </a:ln>
      </c:spPr>
    </c:plotArea>
    <c:legend>
      <c:legendPos val="r"/>
      <c:layout>
        <c:manualLayout>
          <c:xMode val="edge"/>
          <c:yMode val="edge"/>
          <c:x val="0.54385952172035767"/>
          <c:y val="0.28982707597532764"/>
          <c:w val="0.42551957621810216"/>
          <c:h val="0.53218792344816046"/>
        </c:manualLayout>
      </c:layout>
      <c:overlay val="0"/>
      <c:spPr>
        <a:ln>
          <a:solidFill>
            <a:schemeClr val="bg1"/>
          </a:solidFill>
        </a:ln>
      </c:spPr>
      <c:txPr>
        <a:bodyPr/>
        <a:lstStyle/>
        <a:p>
          <a:pPr>
            <a:defRPr sz="1000">
              <a:latin typeface="+mj-lt"/>
            </a:defRPr>
          </a:pPr>
          <a:endParaRPr lang="en-US"/>
        </a:p>
      </c:txPr>
    </c:legend>
    <c:plotVisOnly val="1"/>
    <c:dispBlanksAs val="gap"/>
    <c:showDLblsOverMax val="0"/>
  </c:chart>
  <c:spPr>
    <a:solidFill>
      <a:srgbClr val="FFFBF7"/>
    </a:solidFill>
    <a:ln w="25400" cap="flat" cmpd="sng" algn="ctr">
      <a:solidFill>
        <a:schemeClr val="accent6"/>
      </a:solidFill>
      <a:prstDash val="soli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6"/>
    </mc:Choice>
    <mc:Fallback>
      <c:style val="16"/>
    </mc:Fallback>
  </mc:AlternateContent>
  <c:chart>
    <c:title>
      <c:tx>
        <c:rich>
          <a:bodyPr/>
          <a:lstStyle/>
          <a:p>
            <a:pPr>
              <a:defRPr>
                <a:latin typeface="+mj-lt"/>
              </a:defRPr>
            </a:pPr>
            <a:r>
              <a:rPr lang="en-US">
                <a:latin typeface="+mj-lt"/>
              </a:rPr>
              <a:t>Employment within 6 Months of Graduation, by Sector, Percent of Graduates</a:t>
            </a:r>
          </a:p>
        </c:rich>
      </c:tx>
      <c:layout>
        <c:manualLayout>
          <c:xMode val="edge"/>
          <c:yMode val="edge"/>
          <c:x val="0.11860926475099703"/>
          <c:y val="1.8244007130964676E-2"/>
        </c:manualLayout>
      </c:layout>
      <c:overlay val="0"/>
    </c:title>
    <c:autoTitleDeleted val="0"/>
    <c:plotArea>
      <c:layout>
        <c:manualLayout>
          <c:layoutTarget val="inner"/>
          <c:xMode val="edge"/>
          <c:yMode val="edge"/>
          <c:x val="0.19165405460681051"/>
          <c:y val="0.25754911636276745"/>
          <c:w val="0.70595355453785391"/>
          <c:h val="0.55759453772228484"/>
        </c:manualLayout>
      </c:layout>
      <c:ofPieChart>
        <c:ofPieType val="bar"/>
        <c:varyColors val="1"/>
        <c:ser>
          <c:idx val="0"/>
          <c:order val="0"/>
          <c:dPt>
            <c:idx val="0"/>
            <c:bubble3D val="0"/>
            <c:spPr>
              <a:solidFill>
                <a:srgbClr val="993300"/>
              </a:solidFill>
            </c:spPr>
            <c:extLst xmlns:c16r2="http://schemas.microsoft.com/office/drawing/2015/06/chart">
              <c:ext xmlns:c16="http://schemas.microsoft.com/office/drawing/2014/chart" uri="{C3380CC4-5D6E-409C-BE32-E72D297353CC}">
                <c16:uniqueId val="{00000001-2512-4E74-934A-B80C4E97FC7D}"/>
              </c:ext>
            </c:extLst>
          </c:dPt>
          <c:dPt>
            <c:idx val="1"/>
            <c:bubble3D val="0"/>
            <c:spPr>
              <a:solidFill>
                <a:srgbClr val="D04500"/>
              </a:solidFill>
            </c:spPr>
            <c:extLst xmlns:c16r2="http://schemas.microsoft.com/office/drawing/2015/06/chart">
              <c:ext xmlns:c16="http://schemas.microsoft.com/office/drawing/2014/chart" uri="{C3380CC4-5D6E-409C-BE32-E72D297353CC}">
                <c16:uniqueId val="{00000003-2512-4E74-934A-B80C4E97FC7D}"/>
              </c:ext>
            </c:extLst>
          </c:dPt>
          <c:dPt>
            <c:idx val="2"/>
            <c:bubble3D val="0"/>
            <c:spPr>
              <a:solidFill>
                <a:srgbClr val="FF6315"/>
              </a:solidFill>
            </c:spPr>
            <c:extLst xmlns:c16r2="http://schemas.microsoft.com/office/drawing/2015/06/chart">
              <c:ext xmlns:c16="http://schemas.microsoft.com/office/drawing/2014/chart" uri="{C3380CC4-5D6E-409C-BE32-E72D297353CC}">
                <c16:uniqueId val="{00000005-2512-4E74-934A-B80C4E97FC7D}"/>
              </c:ext>
            </c:extLst>
          </c:dPt>
          <c:dPt>
            <c:idx val="3"/>
            <c:bubble3D val="0"/>
            <c:spPr>
              <a:solidFill>
                <a:srgbClr val="FF9865"/>
              </a:solidFill>
            </c:spPr>
            <c:extLst xmlns:c16r2="http://schemas.microsoft.com/office/drawing/2015/06/chart">
              <c:ext xmlns:c16="http://schemas.microsoft.com/office/drawing/2014/chart" uri="{C3380CC4-5D6E-409C-BE32-E72D297353CC}">
                <c16:uniqueId val="{00000007-2512-4E74-934A-B80C4E97FC7D}"/>
              </c:ext>
            </c:extLst>
          </c:dPt>
          <c:dPt>
            <c:idx val="4"/>
            <c:bubble3D val="0"/>
            <c:spPr>
              <a:solidFill>
                <a:srgbClr val="FFBC9B"/>
              </a:solidFill>
            </c:spPr>
            <c:extLst xmlns:c16r2="http://schemas.microsoft.com/office/drawing/2015/06/chart">
              <c:ext xmlns:c16="http://schemas.microsoft.com/office/drawing/2014/chart" uri="{C3380CC4-5D6E-409C-BE32-E72D297353CC}">
                <c16:uniqueId val="{00000009-2512-4E74-934A-B80C4E97FC7D}"/>
              </c:ext>
            </c:extLst>
          </c:dPt>
          <c:dPt>
            <c:idx val="5"/>
            <c:bubble3D val="0"/>
            <c:spPr>
              <a:solidFill>
                <a:srgbClr val="FFD8C5"/>
              </a:solidFill>
            </c:spPr>
            <c:extLst xmlns:c16r2="http://schemas.microsoft.com/office/drawing/2015/06/chart">
              <c:ext xmlns:c16="http://schemas.microsoft.com/office/drawing/2014/chart" uri="{C3380CC4-5D6E-409C-BE32-E72D297353CC}">
                <c16:uniqueId val="{0000000B-2512-4E74-934A-B80C4E97FC7D}"/>
              </c:ext>
            </c:extLst>
          </c:dPt>
          <c:dPt>
            <c:idx val="10"/>
            <c:bubble3D val="0"/>
            <c:spPr>
              <a:solidFill>
                <a:srgbClr val="FFEEE5"/>
              </a:solidFill>
            </c:spPr>
            <c:extLst xmlns:c16r2="http://schemas.microsoft.com/office/drawing/2015/06/chart">
              <c:ext xmlns:c16="http://schemas.microsoft.com/office/drawing/2014/chart" uri="{C3380CC4-5D6E-409C-BE32-E72D297353CC}">
                <c16:uniqueId val="{0000000D-2512-4E74-934A-B80C4E97FC7D}"/>
              </c:ext>
            </c:extLst>
          </c:dPt>
          <c:dLbls>
            <c:dLbl>
              <c:idx val="0"/>
              <c:layout>
                <c:manualLayout>
                  <c:x val="6.1322152480543735E-2"/>
                  <c:y val="-0.15113293258216545"/>
                </c:manualLayout>
              </c:layout>
              <c:tx>
                <c:rich>
                  <a:bodyPr/>
                  <a:lstStyle/>
                  <a:p>
                    <a:r>
                      <a:rPr lang="en-US" sz="1100">
                        <a:latin typeface="+mj-lt"/>
                      </a:rPr>
                      <a:t>Nonprofit, </a:t>
                    </a:r>
                  </a:p>
                  <a:p>
                    <a:r>
                      <a:rPr lang="en-US" sz="1100">
                        <a:latin typeface="+mj-lt"/>
                      </a:rPr>
                      <a:t>20%</a:t>
                    </a:r>
                    <a:endParaRPr lang="en-US"/>
                  </a:p>
                </c:rich>
              </c:tx>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512-4E74-934A-B80C4E97FC7D}"/>
                </c:ext>
              </c:extLst>
            </c:dLbl>
            <c:dLbl>
              <c:idx val="1"/>
              <c:layout>
                <c:manualLayout>
                  <c:x val="0.16836217976714876"/>
                  <c:y val="-2.6743885657860355E-2"/>
                </c:manualLayout>
              </c:layout>
              <c:tx>
                <c:rich>
                  <a:bodyPr/>
                  <a:lstStyle/>
                  <a:p>
                    <a:r>
                      <a:rPr lang="en-US" sz="1100" b="1">
                        <a:latin typeface="+mj-lt"/>
                      </a:rPr>
                      <a:t>Private Sectors, </a:t>
                    </a:r>
                  </a:p>
                  <a:p>
                    <a:r>
                      <a:rPr lang="en-US" sz="1100" b="1">
                        <a:latin typeface="+mj-lt"/>
                      </a:rPr>
                      <a:t>17%</a:t>
                    </a:r>
                    <a:endParaRPr lang="en-US"/>
                  </a:p>
                </c:rich>
              </c:tx>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512-4E74-934A-B80C4E97FC7D}"/>
                </c:ext>
              </c:extLst>
            </c:dLbl>
            <c:dLbl>
              <c:idx val="2"/>
              <c:layout>
                <c:manualLayout>
                  <c:x val="-3.2273731235259617E-2"/>
                  <c:y val="8.2188039198704918E-2"/>
                </c:manualLayout>
              </c:layout>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512-4E74-934A-B80C4E97FC7D}"/>
                </c:ext>
              </c:extLst>
            </c:dLbl>
            <c:dLbl>
              <c:idx val="3"/>
              <c:layout>
                <c:manualLayout>
                  <c:x val="-6.1620308554933001E-2"/>
                  <c:y val="2.1727217301041307E-2"/>
                </c:manualLayout>
              </c:layout>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512-4E74-934A-B80C4E97FC7D}"/>
                </c:ext>
              </c:extLst>
            </c:dLbl>
            <c:dLbl>
              <c:idx val="4"/>
              <c:layout>
                <c:manualLayout>
                  <c:x val="-4.0125784593882975E-2"/>
                  <c:y val="-1.6373505417987021E-3"/>
                </c:manualLayout>
              </c:layout>
              <c:tx>
                <c:rich>
                  <a:bodyPr/>
                  <a:lstStyle/>
                  <a:p>
                    <a:r>
                      <a:rPr lang="en-US" sz="1100">
                        <a:latin typeface="+mj-lt"/>
                      </a:rPr>
                      <a:t>Unemployed***, 4%</a:t>
                    </a:r>
                    <a:endParaRPr lang="en-US"/>
                  </a:p>
                </c:rich>
              </c:tx>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2512-4E74-934A-B80C4E97FC7D}"/>
                </c:ext>
              </c:extLst>
            </c:dLbl>
            <c:dLbl>
              <c:idx val="5"/>
              <c:layout>
                <c:manualLayout>
                  <c:x val="3.5800025789169417E-2"/>
                  <c:y val="0.13265722303275515"/>
                </c:manualLayout>
              </c:layout>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2512-4E74-934A-B80C4E97FC7D}"/>
                </c:ext>
              </c:extLst>
            </c:dLbl>
            <c:dLbl>
              <c:idx val="6"/>
              <c:tx>
                <c:rich>
                  <a:bodyPr/>
                  <a:lstStyle/>
                  <a:p>
                    <a:r>
                      <a:rPr lang="en-US" sz="1100" b="1">
                        <a:latin typeface="+mj-lt"/>
                      </a:rPr>
                      <a:t>National</a:t>
                    </a:r>
                    <a:r>
                      <a:rPr lang="en-US" sz="1100" b="1" baseline="0">
                        <a:latin typeface="+mj-lt"/>
                      </a:rPr>
                      <a:t> or c</a:t>
                    </a:r>
                    <a:r>
                      <a:rPr lang="en-US" sz="1100" b="1">
                        <a:latin typeface="+mj-lt"/>
                      </a:rPr>
                      <a:t>entral, 8%</a:t>
                    </a:r>
                    <a:endParaRPr lang="en-US"/>
                  </a:p>
                </c:rich>
              </c:tx>
              <c:dLblPos val="ctr"/>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2512-4E74-934A-B80C4E97FC7D}"/>
                </c:ext>
              </c:extLst>
            </c:dLbl>
            <c:dLbl>
              <c:idx val="7"/>
              <c:tx>
                <c:rich>
                  <a:bodyPr/>
                  <a:lstStyle/>
                  <a:p>
                    <a:r>
                      <a:rPr lang="en-US" sz="1100" b="1">
                        <a:latin typeface="+mj-lt"/>
                      </a:rPr>
                      <a:t>State,</a:t>
                    </a:r>
                    <a:r>
                      <a:rPr lang="en-US" sz="1100" b="1" baseline="0">
                        <a:latin typeface="+mj-lt"/>
                      </a:rPr>
                      <a:t> p</a:t>
                    </a:r>
                    <a:r>
                      <a:rPr lang="en-US" sz="1100" b="1">
                        <a:latin typeface="+mj-lt"/>
                      </a:rPr>
                      <a:t>rovincial,</a:t>
                    </a:r>
                    <a:r>
                      <a:rPr lang="en-US" sz="1100" b="1" baseline="0">
                        <a:latin typeface="+mj-lt"/>
                      </a:rPr>
                      <a:t> or r</a:t>
                    </a:r>
                    <a:r>
                      <a:rPr lang="en-US" sz="1100" b="1">
                        <a:latin typeface="+mj-lt"/>
                      </a:rPr>
                      <a:t>egional, 12%</a:t>
                    </a:r>
                    <a:endParaRPr lang="en-US"/>
                  </a:p>
                </c:rich>
              </c:tx>
              <c:dLblPos val="ctr"/>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2512-4E74-934A-B80C4E97FC7D}"/>
                </c:ext>
              </c:extLst>
            </c:dLbl>
            <c:dLbl>
              <c:idx val="8"/>
              <c:tx>
                <c:rich>
                  <a:bodyPr/>
                  <a:lstStyle/>
                  <a:p>
                    <a:r>
                      <a:rPr lang="en-US" sz="1100" b="1">
                        <a:latin typeface="+mj-lt"/>
                      </a:rPr>
                      <a:t>City,</a:t>
                    </a:r>
                    <a:r>
                      <a:rPr lang="en-US" sz="1100" b="1" baseline="0">
                        <a:latin typeface="+mj-lt"/>
                      </a:rPr>
                      <a:t> c</a:t>
                    </a:r>
                    <a:r>
                      <a:rPr lang="en-US" sz="1100" b="1">
                        <a:latin typeface="+mj-lt"/>
                      </a:rPr>
                      <a:t>ounty,</a:t>
                    </a:r>
                    <a:r>
                      <a:rPr lang="en-US" sz="1100" b="1" baseline="0">
                        <a:latin typeface="+mj-lt"/>
                      </a:rPr>
                      <a:t> or o</a:t>
                    </a:r>
                    <a:r>
                      <a:rPr lang="en-US" sz="1100" b="1">
                        <a:latin typeface="+mj-lt"/>
                      </a:rPr>
                      <a:t>ther Local, 16%</a:t>
                    </a:r>
                    <a:endParaRPr lang="en-US"/>
                  </a:p>
                </c:rich>
              </c:tx>
              <c:dLblPos val="ctr"/>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2512-4E74-934A-B80C4E97FC7D}"/>
                </c:ext>
              </c:extLst>
            </c:dLbl>
            <c:dLbl>
              <c:idx val="10"/>
              <c:layout>
                <c:manualLayout>
                  <c:x val="-0.17115972230887938"/>
                  <c:y val="3.1335671912060756E-2"/>
                </c:manualLayout>
              </c:layout>
              <c:tx>
                <c:rich>
                  <a:bodyPr/>
                  <a:lstStyle/>
                  <a:p>
                    <a:r>
                      <a:rPr lang="en-US" sz="1100" b="1">
                        <a:latin typeface="+mj-lt"/>
                      </a:rPr>
                      <a:t>Governments, </a:t>
                    </a:r>
                  </a:p>
                  <a:p>
                    <a:r>
                      <a:rPr lang="en-US" sz="1100" b="1">
                        <a:latin typeface="+mj-lt"/>
                      </a:rPr>
                      <a:t>39%</a:t>
                    </a:r>
                    <a:endParaRPr lang="en-US"/>
                  </a:p>
                </c:rich>
              </c:tx>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2512-4E74-934A-B80C4E97FC7D}"/>
                </c:ext>
              </c:extLst>
            </c:dLbl>
            <c:spPr>
              <a:noFill/>
              <a:ln>
                <a:noFill/>
              </a:ln>
              <a:effectLst/>
            </c:spPr>
            <c:txPr>
              <a:bodyPr/>
              <a:lstStyle/>
              <a:p>
                <a:pPr>
                  <a:defRPr sz="1100" b="1">
                    <a:latin typeface="+mj-lt"/>
                  </a:defRPr>
                </a:pPr>
                <a:endParaRPr lang="en-US"/>
              </a:p>
            </c:txPr>
            <c:dLblPos val="ctr"/>
            <c:showLegendKey val="0"/>
            <c:showVal val="1"/>
            <c:showCatName val="1"/>
            <c:showSerName val="0"/>
            <c:showPercent val="0"/>
            <c:showBubbleSize val="0"/>
            <c:showLeaderLines val="1"/>
            <c:extLst xmlns:c16r2="http://schemas.microsoft.com/office/drawing/2015/06/chart">
              <c:ext xmlns:c15="http://schemas.microsoft.com/office/drawing/2012/chart" uri="{CE6537A1-D6FC-4f65-9D91-7224C49458BB}"/>
            </c:extLst>
          </c:dLbls>
          <c:cat>
            <c:strRef>
              <c:f>'[1]Job Placement'!$C$211:$L$211</c:f>
              <c:strCache>
                <c:ptCount val="10"/>
                <c:pt idx="0">
                  <c:v>Nonprofit</c:v>
                </c:pt>
                <c:pt idx="1">
                  <c:v>Private</c:v>
                </c:pt>
                <c:pt idx="2">
                  <c:v>Seeking Further Education</c:v>
                </c:pt>
                <c:pt idx="3">
                  <c:v>Military</c:v>
                </c:pt>
                <c:pt idx="4">
                  <c:v>Unemployed</c:v>
                </c:pt>
                <c:pt idx="5">
                  <c:v>Status Unknown</c:v>
                </c:pt>
                <c:pt idx="6">
                  <c:v>National/Central</c:v>
                </c:pt>
                <c:pt idx="7">
                  <c:v>State/Provincial/Regional</c:v>
                </c:pt>
                <c:pt idx="8">
                  <c:v>City/County/Other Local</c:v>
                </c:pt>
                <c:pt idx="9">
                  <c:v>Foreign</c:v>
                </c:pt>
              </c:strCache>
            </c:strRef>
          </c:cat>
          <c:val>
            <c:numRef>
              <c:f>'[1]Job Placement'!$C$212:$L$212</c:f>
              <c:numCache>
                <c:formatCode>General</c:formatCode>
                <c:ptCount val="10"/>
                <c:pt idx="0">
                  <c:v>0.19861202908129544</c:v>
                </c:pt>
                <c:pt idx="1">
                  <c:v>0.17261511346111477</c:v>
                </c:pt>
                <c:pt idx="2">
                  <c:v>3.0403172504957041E-2</c:v>
                </c:pt>
                <c:pt idx="3">
                  <c:v>2.6107072042300065E-2</c:v>
                </c:pt>
                <c:pt idx="4">
                  <c:v>3.6131306455166337E-2</c:v>
                </c:pt>
                <c:pt idx="5">
                  <c:v>0.1476096056400088</c:v>
                </c:pt>
                <c:pt idx="6">
                  <c:v>8.0942511181411589E-2</c:v>
                </c:pt>
                <c:pt idx="7">
                  <c:v>0.11519581106141595</c:v>
                </c:pt>
                <c:pt idx="8">
                  <c:v>0.15752154467110288</c:v>
                </c:pt>
                <c:pt idx="9">
                  <c:v>3.1089778553507145E-2</c:v>
                </c:pt>
              </c:numCache>
            </c:numRef>
          </c:val>
          <c:extLst xmlns:c16r2="http://schemas.microsoft.com/office/drawing/2015/06/chart">
            <c:ext xmlns:c16="http://schemas.microsoft.com/office/drawing/2014/chart" uri="{C3380CC4-5D6E-409C-BE32-E72D297353CC}">
              <c16:uniqueId val="{00000011-2512-4E74-934A-B80C4E97FC7D}"/>
            </c:ext>
          </c:extLst>
        </c:ser>
        <c:dLbls>
          <c:dLblPos val="bestFit"/>
          <c:showLegendKey val="0"/>
          <c:showVal val="1"/>
          <c:showCatName val="1"/>
          <c:showSerName val="0"/>
          <c:showPercent val="0"/>
          <c:showBubbleSize val="0"/>
          <c:showLeaderLines val="1"/>
        </c:dLbls>
        <c:gapWidth val="100"/>
        <c:secondPieSize val="75"/>
        <c:serLines/>
      </c:ofPieChart>
      <c:spPr>
        <a:ln w="19050">
          <a:solidFill>
            <a:schemeClr val="bg1"/>
          </a:solidFill>
        </a:ln>
      </c:spPr>
    </c:plotArea>
    <c:plotVisOnly val="1"/>
    <c:dispBlanksAs val="gap"/>
    <c:showDLblsOverMax val="0"/>
  </c:chart>
  <c:spPr>
    <a:solidFill>
      <a:srgbClr val="FFFBF7"/>
    </a:solidFill>
    <a:ln w="25400" cap="flat" cmpd="sng" algn="ctr">
      <a:solidFill>
        <a:schemeClr val="accent6"/>
      </a:solidFill>
      <a:prstDash val="soli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561976</xdr:colOff>
      <xdr:row>153</xdr:row>
      <xdr:rowOff>33337</xdr:rowOff>
    </xdr:from>
    <xdr:to>
      <xdr:col>12</xdr:col>
      <xdr:colOff>466725</xdr:colOff>
      <xdr:row>173</xdr:row>
      <xdr:rowOff>57150</xdr:rowOff>
    </xdr:to>
    <xdr:graphicFrame macro="">
      <xdr:nvGraphicFramePr>
        <xdr:cNvPr id="2" name="Chart 1">
          <a:extLst>
            <a:ext uri="{FF2B5EF4-FFF2-40B4-BE49-F238E27FC236}">
              <a16:creationId xmlns="" xmlns:a16="http://schemas.microsoft.com/office/drawing/2014/main" id="{CA2FFE1C-F5D1-4C55-BFE8-695B0EB3D4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571499</xdr:colOff>
      <xdr:row>153</xdr:row>
      <xdr:rowOff>38100</xdr:rowOff>
    </xdr:from>
    <xdr:to>
      <xdr:col>4</xdr:col>
      <xdr:colOff>523875</xdr:colOff>
      <xdr:row>156</xdr:row>
      <xdr:rowOff>171450</xdr:rowOff>
    </xdr:to>
    <xdr:sp macro="" textlink="">
      <xdr:nvSpPr>
        <xdr:cNvPr id="3" name="TextBox 2">
          <a:extLst>
            <a:ext uri="{FF2B5EF4-FFF2-40B4-BE49-F238E27FC236}">
              <a16:creationId xmlns="" xmlns:a16="http://schemas.microsoft.com/office/drawing/2014/main" id="{1386A7A7-678E-441F-9FA1-460C1E66B1C0}"/>
            </a:ext>
          </a:extLst>
        </xdr:cNvPr>
        <xdr:cNvSpPr txBox="1"/>
      </xdr:nvSpPr>
      <xdr:spPr>
        <a:xfrm>
          <a:off x="4000499" y="29203650"/>
          <a:ext cx="1095376" cy="704850"/>
        </a:xfrm>
        <a:prstGeom prst="rect">
          <a:avLst/>
        </a:prstGeom>
        <a:solidFill>
          <a:schemeClr val="accent6">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accent6">
                  <a:lumMod val="50000"/>
                </a:schemeClr>
              </a:solidFill>
            </a:rPr>
            <a:t>Figure</a:t>
          </a:r>
        </a:p>
        <a:p>
          <a:pPr algn="ctr"/>
          <a:r>
            <a:rPr lang="en-US" sz="2400" b="1">
              <a:solidFill>
                <a:schemeClr val="accent6">
                  <a:lumMod val="50000"/>
                </a:schemeClr>
              </a:solidFill>
            </a:rPr>
            <a:t>14</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0.11359</cdr:x>
      <cdr:y>0.15776</cdr:y>
    </cdr:from>
    <cdr:to>
      <cdr:x>0.80742</cdr:x>
      <cdr:y>0.28805</cdr:y>
    </cdr:to>
    <cdr:sp macro="" textlink="">
      <cdr:nvSpPr>
        <cdr:cNvPr id="2" name="TextBox 1">
          <a:extLst xmlns:a="http://schemas.openxmlformats.org/drawingml/2006/main">
            <a:ext uri="{FF2B5EF4-FFF2-40B4-BE49-F238E27FC236}">
              <a16:creationId xmlns="" xmlns:a16="http://schemas.microsoft.com/office/drawing/2014/main" id="{6E4DA635-EF23-4727-B8BA-F895C952C774}"/>
            </a:ext>
          </a:extLst>
        </cdr:cNvPr>
        <cdr:cNvSpPr txBox="1"/>
      </cdr:nvSpPr>
      <cdr:spPr>
        <a:xfrm xmlns:a="http://schemas.openxmlformats.org/drawingml/2006/main">
          <a:off x="612380" y="604839"/>
          <a:ext cx="3740543" cy="4994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mj-lt"/>
              <a:cs typeface="Times New Roman" panose="02020603050405020304" pitchFamily="18" charset="0"/>
            </a:rPr>
            <a:t>Academic Year 2015-2016</a:t>
          </a:r>
        </a:p>
        <a:p xmlns:a="http://schemas.openxmlformats.org/drawingml/2006/main">
          <a:r>
            <a:rPr lang="en-US" sz="1100" b="1">
              <a:latin typeface="+mj-lt"/>
              <a:cs typeface="Times New Roman" panose="02020603050405020304" pitchFamily="18" charset="0"/>
            </a:rPr>
            <a:t>N=141</a:t>
          </a:r>
          <a:r>
            <a:rPr lang="en-US" sz="1100" b="1" baseline="0">
              <a:latin typeface="+mj-lt"/>
              <a:cs typeface="Times New Roman" panose="02020603050405020304" pitchFamily="18" charset="0"/>
            </a:rPr>
            <a:t> Programs Accredited under 2009 standards </a:t>
          </a:r>
          <a:endParaRPr lang="en-US" sz="1100" b="1">
            <a:latin typeface="+mj-lt"/>
            <a:cs typeface="Times New Roman" panose="02020603050405020304" pitchFamily="18" charset="0"/>
          </a:endParaRPr>
        </a:p>
      </cdr:txBody>
    </cdr:sp>
  </cdr:relSizeAnchor>
  <cdr:relSizeAnchor xmlns:cdr="http://schemas.openxmlformats.org/drawingml/2006/chartDrawing">
    <cdr:from>
      <cdr:x>0.32276</cdr:x>
      <cdr:y>0.87245</cdr:y>
    </cdr:from>
    <cdr:to>
      <cdr:x>0.65105</cdr:x>
      <cdr:y>0.91896</cdr:y>
    </cdr:to>
    <cdr:sp macro="" textlink="">
      <cdr:nvSpPr>
        <cdr:cNvPr id="3" name="TextBox 2">
          <a:extLst xmlns:a="http://schemas.openxmlformats.org/drawingml/2006/main">
            <a:ext uri="{FF2B5EF4-FFF2-40B4-BE49-F238E27FC236}">
              <a16:creationId xmlns="" xmlns:a16="http://schemas.microsoft.com/office/drawing/2014/main" id="{CEE7987B-4A3A-46A0-A056-3C120633C81F}"/>
            </a:ext>
          </a:extLst>
        </cdr:cNvPr>
        <cdr:cNvSpPr txBox="1"/>
      </cdr:nvSpPr>
      <cdr:spPr>
        <a:xfrm xmlns:a="http://schemas.openxmlformats.org/drawingml/2006/main">
          <a:off x="1740030" y="3344792"/>
          <a:ext cx="1769860" cy="17831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mj-lt"/>
            </a:rPr>
            <a:t>NASPAA 2009 Standards</a:t>
          </a:r>
        </a:p>
      </cdr:txBody>
    </cdr:sp>
  </cdr:relSizeAnchor>
  <cdr:relSizeAnchor xmlns:cdr="http://schemas.openxmlformats.org/drawingml/2006/chartDrawing">
    <cdr:from>
      <cdr:x>0.56359</cdr:x>
      <cdr:y>0.92916</cdr:y>
    </cdr:from>
    <cdr:to>
      <cdr:x>1</cdr:x>
      <cdr:y>1</cdr:y>
    </cdr:to>
    <cdr:sp macro="" textlink="">
      <cdr:nvSpPr>
        <cdr:cNvPr id="4" name="TextBox 1">
          <a:extLst xmlns:a="http://schemas.openxmlformats.org/drawingml/2006/main">
            <a:ext uri="{FF2B5EF4-FFF2-40B4-BE49-F238E27FC236}">
              <a16:creationId xmlns="" xmlns:a16="http://schemas.microsoft.com/office/drawing/2014/main" id="{F3ABD565-C23E-461F-B93C-555D5D7BFAB2}"/>
            </a:ext>
          </a:extLst>
        </cdr:cNvPr>
        <cdr:cNvSpPr txBox="1"/>
      </cdr:nvSpPr>
      <cdr:spPr>
        <a:xfrm xmlns:a="http://schemas.openxmlformats.org/drawingml/2006/main">
          <a:off x="3038419" y="3562241"/>
          <a:ext cx="2352730" cy="271572"/>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50" b="1" i="1"/>
            <a:t>Data Source: NASPAA Data Center</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1266826</xdr:colOff>
      <xdr:row>208</xdr:row>
      <xdr:rowOff>138111</xdr:rowOff>
    </xdr:from>
    <xdr:to>
      <xdr:col>3</xdr:col>
      <xdr:colOff>200025</xdr:colOff>
      <xdr:row>227</xdr:row>
      <xdr:rowOff>19050</xdr:rowOff>
    </xdr:to>
    <xdr:graphicFrame macro="">
      <xdr:nvGraphicFramePr>
        <xdr:cNvPr id="2" name="Chart 1">
          <a:extLst>
            <a:ext uri="{FF2B5EF4-FFF2-40B4-BE49-F238E27FC236}">
              <a16:creationId xmlns="" xmlns:a16="http://schemas.microsoft.com/office/drawing/2014/main" id="{7CC78931-CCFA-4AF5-940D-E74C9D5058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0.00395</cdr:x>
      <cdr:y>0.00131</cdr:y>
    </cdr:from>
    <cdr:to>
      <cdr:x>0.1166</cdr:x>
      <cdr:y>0.18003</cdr:y>
    </cdr:to>
    <cdr:sp macro="" textlink="">
      <cdr:nvSpPr>
        <cdr:cNvPr id="2" name="TextBox 1">
          <a:extLst xmlns:a="http://schemas.openxmlformats.org/drawingml/2006/main">
            <a:ext uri="{FF2B5EF4-FFF2-40B4-BE49-F238E27FC236}">
              <a16:creationId xmlns="" xmlns:a16="http://schemas.microsoft.com/office/drawing/2014/main" id="{45113F57-99C0-473E-BB34-276E3B9F3B0C}"/>
            </a:ext>
          </a:extLst>
        </cdr:cNvPr>
        <cdr:cNvSpPr txBox="1"/>
      </cdr:nvSpPr>
      <cdr:spPr>
        <a:xfrm xmlns:a="http://schemas.openxmlformats.org/drawingml/2006/main">
          <a:off x="19038" y="4748"/>
          <a:ext cx="542936" cy="647716"/>
        </a:xfrm>
        <a:prstGeom xmlns:a="http://schemas.openxmlformats.org/drawingml/2006/main" prst="rect">
          <a:avLst/>
        </a:prstGeom>
        <a:solidFill xmlns:a="http://schemas.openxmlformats.org/drawingml/2006/main">
          <a:schemeClr val="accent6">
            <a:lumMod val="60000"/>
            <a:lumOff val="40000"/>
          </a:schemeClr>
        </a:solidFill>
      </cdr:spPr>
      <cdr:txBody>
        <a:bodyPr xmlns:a="http://schemas.openxmlformats.org/drawingml/2006/main" vertOverflow="clip" wrap="square" rtlCol="0"/>
        <a:lstStyle xmlns:a="http://schemas.openxmlformats.org/drawingml/2006/main"/>
        <a:p xmlns:a="http://schemas.openxmlformats.org/drawingml/2006/main">
          <a:pPr algn="ctr"/>
          <a:r>
            <a:rPr lang="en-US" sz="1000" b="1">
              <a:solidFill>
                <a:schemeClr val="accent6">
                  <a:lumMod val="50000"/>
                </a:schemeClr>
              </a:solidFill>
            </a:rPr>
            <a:t>Figure</a:t>
          </a:r>
        </a:p>
        <a:p xmlns:a="http://schemas.openxmlformats.org/drawingml/2006/main">
          <a:pPr algn="ctr"/>
          <a:r>
            <a:rPr lang="en-US" sz="2400" b="1">
              <a:solidFill>
                <a:schemeClr val="accent6">
                  <a:lumMod val="50000"/>
                </a:schemeClr>
              </a:solidFill>
            </a:rPr>
            <a:t>8</a:t>
          </a:r>
        </a:p>
      </cdr:txBody>
    </cdr:sp>
  </cdr:relSizeAnchor>
  <cdr:relSizeAnchor xmlns:cdr="http://schemas.openxmlformats.org/drawingml/2006/chartDrawing">
    <cdr:from>
      <cdr:x>0.1166</cdr:x>
      <cdr:y>0.15375</cdr:y>
    </cdr:from>
    <cdr:to>
      <cdr:x>0.82016</cdr:x>
      <cdr:y>0.29829</cdr:y>
    </cdr:to>
    <cdr:sp macro="" textlink="">
      <cdr:nvSpPr>
        <cdr:cNvPr id="3" name="TextBox 2">
          <a:extLst xmlns:a="http://schemas.openxmlformats.org/drawingml/2006/main">
            <a:ext uri="{FF2B5EF4-FFF2-40B4-BE49-F238E27FC236}">
              <a16:creationId xmlns="" xmlns:a16="http://schemas.microsoft.com/office/drawing/2014/main" id="{98022F6E-9839-4318-BC17-CAE88F742996}"/>
            </a:ext>
          </a:extLst>
        </cdr:cNvPr>
        <cdr:cNvSpPr txBox="1"/>
      </cdr:nvSpPr>
      <cdr:spPr>
        <a:xfrm xmlns:a="http://schemas.openxmlformats.org/drawingml/2006/main">
          <a:off x="561971" y="557226"/>
          <a:ext cx="3390912" cy="5238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a:latin typeface="+mj-lt"/>
            </a:rPr>
            <a:t>Academic Year 2015-2016</a:t>
          </a:r>
        </a:p>
        <a:p xmlns:a="http://schemas.openxmlformats.org/drawingml/2006/main">
          <a:r>
            <a:rPr lang="en-US" sz="1000" b="1">
              <a:latin typeface="+mj-lt"/>
            </a:rPr>
            <a:t>N=10522</a:t>
          </a:r>
          <a:r>
            <a:rPr lang="en-US" sz="1000" b="1" baseline="0">
              <a:latin typeface="+mj-lt"/>
            </a:rPr>
            <a:t> Students, 193 programs* (96%) </a:t>
          </a:r>
          <a:endParaRPr lang="en-US" sz="1000" b="1">
            <a:latin typeface="+mj-lt"/>
          </a:endParaRPr>
        </a:p>
      </cdr:txBody>
    </cdr:sp>
  </cdr:relSizeAnchor>
  <cdr:relSizeAnchor xmlns:cdr="http://schemas.openxmlformats.org/drawingml/2006/chartDrawing">
    <cdr:from>
      <cdr:x>0.06126</cdr:x>
      <cdr:y>0.84259</cdr:y>
    </cdr:from>
    <cdr:to>
      <cdr:x>0.87747</cdr:x>
      <cdr:y>0.96086</cdr:y>
    </cdr:to>
    <cdr:sp macro="" textlink="">
      <cdr:nvSpPr>
        <cdr:cNvPr id="4" name="TextBox 3">
          <a:extLst xmlns:a="http://schemas.openxmlformats.org/drawingml/2006/main">
            <a:ext uri="{FF2B5EF4-FFF2-40B4-BE49-F238E27FC236}">
              <a16:creationId xmlns="" xmlns:a16="http://schemas.microsoft.com/office/drawing/2014/main" id="{4F7FF14B-7AD2-4B4A-983F-3A2842B91830}"/>
            </a:ext>
          </a:extLst>
        </cdr:cNvPr>
        <cdr:cNvSpPr txBox="1"/>
      </cdr:nvSpPr>
      <cdr:spPr>
        <a:xfrm xmlns:a="http://schemas.openxmlformats.org/drawingml/2006/main">
          <a:off x="295274" y="2949442"/>
          <a:ext cx="3933836" cy="4139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a:latin typeface="+mj-lt"/>
            </a:rPr>
            <a:t>*Ten (10) of which</a:t>
          </a:r>
          <a:r>
            <a:rPr lang="en-US" sz="1000" b="1" baseline="0">
              <a:latin typeface="+mj-lt"/>
            </a:rPr>
            <a:t> are programs seeking accreditation.</a:t>
          </a:r>
        </a:p>
        <a:p xmlns:a="http://schemas.openxmlformats.org/drawingml/2006/main">
          <a:r>
            <a:rPr lang="en-US" sz="1000" b="1" baseline="0">
              <a:latin typeface="+mj-lt"/>
            </a:rPr>
            <a:t>**Programs define themselves in program length.</a:t>
          </a:r>
          <a:r>
            <a:rPr lang="en-US" sz="1000" b="1">
              <a:latin typeface="+mj-lt"/>
            </a:rPr>
            <a:t> </a:t>
          </a:r>
        </a:p>
      </cdr:txBody>
    </cdr:sp>
  </cdr:relSizeAnchor>
  <cdr:relSizeAnchor xmlns:cdr="http://schemas.openxmlformats.org/drawingml/2006/chartDrawing">
    <cdr:from>
      <cdr:x>0.49605</cdr:x>
      <cdr:y>0.94218</cdr:y>
    </cdr:from>
    <cdr:to>
      <cdr:x>0.99605</cdr:x>
      <cdr:y>0.99474</cdr:y>
    </cdr:to>
    <cdr:sp macro="" textlink="">
      <cdr:nvSpPr>
        <cdr:cNvPr id="5" name="TextBox 4">
          <a:extLst xmlns:a="http://schemas.openxmlformats.org/drawingml/2006/main">
            <a:ext uri="{FF2B5EF4-FFF2-40B4-BE49-F238E27FC236}">
              <a16:creationId xmlns="" xmlns:a16="http://schemas.microsoft.com/office/drawing/2014/main" id="{9147ADF0-E90C-463F-A40F-86A5F66BB8FF}"/>
            </a:ext>
          </a:extLst>
        </cdr:cNvPr>
        <cdr:cNvSpPr txBox="1"/>
      </cdr:nvSpPr>
      <cdr:spPr>
        <a:xfrm xmlns:a="http://schemas.openxmlformats.org/drawingml/2006/main">
          <a:off x="2390774" y="3414708"/>
          <a:ext cx="2409837" cy="190506"/>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r"/>
          <a:r>
            <a:rPr lang="en-US" sz="1000" b="1" i="1"/>
            <a:t>Data Source: NASPAA Data Center</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0</xdr:colOff>
      <xdr:row>213</xdr:row>
      <xdr:rowOff>119061</xdr:rowOff>
    </xdr:from>
    <xdr:to>
      <xdr:col>11</xdr:col>
      <xdr:colOff>314326</xdr:colOff>
      <xdr:row>235</xdr:row>
      <xdr:rowOff>104775</xdr:rowOff>
    </xdr:to>
    <xdr:graphicFrame macro="">
      <xdr:nvGraphicFramePr>
        <xdr:cNvPr id="2" name="Chart 1">
          <a:extLst>
            <a:ext uri="{FF2B5EF4-FFF2-40B4-BE49-F238E27FC236}">
              <a16:creationId xmlns="" xmlns:a16="http://schemas.microsoft.com/office/drawing/2014/main" id="{32CF1A16-3EB9-497A-AECD-AFA4C70DB0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419100</xdr:colOff>
      <xdr:row>216</xdr:row>
      <xdr:rowOff>180976</xdr:rowOff>
    </xdr:from>
    <xdr:to>
      <xdr:col>10</xdr:col>
      <xdr:colOff>523875</xdr:colOff>
      <xdr:row>219</xdr:row>
      <xdr:rowOff>47626</xdr:rowOff>
    </xdr:to>
    <xdr:sp macro="" textlink="">
      <xdr:nvSpPr>
        <xdr:cNvPr id="3" name="TextBox 2">
          <a:extLst>
            <a:ext uri="{FF2B5EF4-FFF2-40B4-BE49-F238E27FC236}">
              <a16:creationId xmlns="" xmlns:a16="http://schemas.microsoft.com/office/drawing/2014/main" id="{A5ED988A-0CF8-465B-95BB-4C4D70E15238}"/>
            </a:ext>
          </a:extLst>
        </xdr:cNvPr>
        <xdr:cNvSpPr txBox="1"/>
      </xdr:nvSpPr>
      <xdr:spPr>
        <a:xfrm>
          <a:off x="7905750" y="41348026"/>
          <a:ext cx="254317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en-US" sz="1100" b="1">
              <a:latin typeface="+mj-lt"/>
            </a:rPr>
            <a:t>Academic Year 2014-2015*</a:t>
          </a:r>
        </a:p>
        <a:p>
          <a:pPr algn="r"/>
          <a:r>
            <a:rPr lang="en-US" sz="1100" b="1">
              <a:latin typeface="+mj-lt"/>
            </a:rPr>
            <a:t>N=9,167</a:t>
          </a:r>
          <a:r>
            <a:rPr lang="en-US" sz="1100" b="1" baseline="0">
              <a:latin typeface="+mj-lt"/>
            </a:rPr>
            <a:t> Graduates, 195 Programs** (97%)</a:t>
          </a:r>
          <a:endParaRPr lang="en-US" sz="1100" b="1">
            <a:latin typeface="+mj-lt"/>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0.00158</cdr:x>
      <cdr:y>0.00118</cdr:y>
    </cdr:from>
    <cdr:to>
      <cdr:x>0.09192</cdr:x>
      <cdr:y>0.16569</cdr:y>
    </cdr:to>
    <cdr:sp macro="" textlink="">
      <cdr:nvSpPr>
        <cdr:cNvPr id="2" name="TextBox 1">
          <a:extLst xmlns:a="http://schemas.openxmlformats.org/drawingml/2006/main">
            <a:ext uri="{FF2B5EF4-FFF2-40B4-BE49-F238E27FC236}">
              <a16:creationId xmlns="" xmlns:a16="http://schemas.microsoft.com/office/drawing/2014/main" id="{AA1953FA-CBD6-43FC-B972-70A15F9F823F}"/>
            </a:ext>
          </a:extLst>
        </cdr:cNvPr>
        <cdr:cNvSpPr txBox="1"/>
      </cdr:nvSpPr>
      <cdr:spPr>
        <a:xfrm xmlns:a="http://schemas.openxmlformats.org/drawingml/2006/main">
          <a:off x="9525" y="4764"/>
          <a:ext cx="542925" cy="666750"/>
        </a:xfrm>
        <a:prstGeom xmlns:a="http://schemas.openxmlformats.org/drawingml/2006/main" prst="rect">
          <a:avLst/>
        </a:prstGeom>
        <a:solidFill xmlns:a="http://schemas.openxmlformats.org/drawingml/2006/main">
          <a:schemeClr val="accent6">
            <a:lumMod val="60000"/>
            <a:lumOff val="40000"/>
          </a:schemeClr>
        </a:solidFill>
      </cdr:spPr>
      <cdr:txBody>
        <a:bodyPr xmlns:a="http://schemas.openxmlformats.org/drawingml/2006/main" vertOverflow="clip" wrap="square" rtlCol="0" anchor="ctr"/>
        <a:lstStyle xmlns:a="http://schemas.openxmlformats.org/drawingml/2006/main"/>
        <a:p xmlns:a="http://schemas.openxmlformats.org/drawingml/2006/main">
          <a:pPr algn="ctr"/>
          <a:r>
            <a:rPr lang="en-US" sz="1000" b="1">
              <a:solidFill>
                <a:schemeClr val="accent6">
                  <a:lumMod val="50000"/>
                </a:schemeClr>
              </a:solidFill>
            </a:rPr>
            <a:t>Figure</a:t>
          </a:r>
        </a:p>
        <a:p xmlns:a="http://schemas.openxmlformats.org/drawingml/2006/main">
          <a:pPr algn="ctr"/>
          <a:r>
            <a:rPr lang="en-US" sz="2400" b="1">
              <a:solidFill>
                <a:schemeClr val="accent6">
                  <a:lumMod val="50000"/>
                </a:schemeClr>
              </a:solidFill>
            </a:rPr>
            <a:t>10</a:t>
          </a:r>
        </a:p>
      </cdr:txBody>
    </cdr:sp>
  </cdr:relSizeAnchor>
  <cdr:relSizeAnchor xmlns:cdr="http://schemas.openxmlformats.org/drawingml/2006/chartDrawing">
    <cdr:from>
      <cdr:x>0.03571</cdr:x>
      <cdr:y>0.8186</cdr:y>
    </cdr:from>
    <cdr:to>
      <cdr:x>0.9789</cdr:x>
      <cdr:y>0.97035</cdr:y>
    </cdr:to>
    <cdr:sp macro="" textlink="">
      <cdr:nvSpPr>
        <cdr:cNvPr id="6" name="TextBox 5">
          <a:extLst xmlns:a="http://schemas.openxmlformats.org/drawingml/2006/main">
            <a:ext uri="{FF2B5EF4-FFF2-40B4-BE49-F238E27FC236}">
              <a16:creationId xmlns="" xmlns:a16="http://schemas.microsoft.com/office/drawing/2014/main" id="{5DC0220D-93BB-477D-8946-385C8DEEAB45}"/>
            </a:ext>
          </a:extLst>
        </cdr:cNvPr>
        <cdr:cNvSpPr txBox="1"/>
      </cdr:nvSpPr>
      <cdr:spPr>
        <a:xfrm xmlns:a="http://schemas.openxmlformats.org/drawingml/2006/main">
          <a:off x="209549" y="3419056"/>
          <a:ext cx="5534026" cy="6338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50" b="1">
              <a:latin typeface="+mj-lt"/>
            </a:rPr>
            <a:t>*Programs reported employment statistics for the year prior to the annual survey year.</a:t>
          </a:r>
        </a:p>
        <a:p xmlns:a="http://schemas.openxmlformats.org/drawingml/2006/main">
          <a:r>
            <a:rPr lang="en-US" sz="1050" b="1">
              <a:latin typeface="+mj-lt"/>
            </a:rPr>
            <a:t>**Nine</a:t>
          </a:r>
          <a:r>
            <a:rPr lang="en-US" sz="1050" b="1" baseline="0">
              <a:latin typeface="+mj-lt"/>
            </a:rPr>
            <a:t> (9) of which are seeking accreditation.</a:t>
          </a:r>
        </a:p>
        <a:p xmlns:a="http://schemas.openxmlformats.org/drawingml/2006/main">
          <a:r>
            <a:rPr lang="en-US" sz="1050" b="1" baseline="0">
              <a:latin typeface="+mj-lt"/>
            </a:rPr>
            <a:t>***Graduates who are not seeking employment are not included. </a:t>
          </a:r>
          <a:endParaRPr lang="en-US" sz="1050" b="1">
            <a:latin typeface="+mj-lt"/>
          </a:endParaRPr>
        </a:p>
      </cdr:txBody>
    </cdr:sp>
  </cdr:relSizeAnchor>
  <cdr:relSizeAnchor xmlns:cdr="http://schemas.openxmlformats.org/drawingml/2006/chartDrawing">
    <cdr:from>
      <cdr:x>0.57955</cdr:x>
      <cdr:y>0.94527</cdr:y>
    </cdr:from>
    <cdr:to>
      <cdr:x>1</cdr:x>
      <cdr:y>1</cdr:y>
    </cdr:to>
    <cdr:sp macro="" textlink="">
      <cdr:nvSpPr>
        <cdr:cNvPr id="8" name="TextBox 1">
          <a:extLst xmlns:a="http://schemas.openxmlformats.org/drawingml/2006/main">
            <a:ext uri="{FF2B5EF4-FFF2-40B4-BE49-F238E27FC236}">
              <a16:creationId xmlns="" xmlns:a16="http://schemas.microsoft.com/office/drawing/2014/main" id="{C1FDA630-313B-4E88-9132-985B181F4F8C}"/>
            </a:ext>
          </a:extLst>
        </cdr:cNvPr>
        <cdr:cNvSpPr txBox="1"/>
      </cdr:nvSpPr>
      <cdr:spPr>
        <a:xfrm xmlns:a="http://schemas.openxmlformats.org/drawingml/2006/main">
          <a:off x="3400425" y="3948115"/>
          <a:ext cx="2466975" cy="228599"/>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b="1" i="1"/>
            <a:t>Data Source: NASPAA Data Center</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eather\Downloads\Stu%20Grad%20Rates%20&amp;%20Job%20Placement%202015-16%20(N=2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eather\Downloads\Standard%20Monitor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viCore Export"/>
      <sheetName val="Grad Rates"/>
      <sheetName val="Job Placement"/>
      <sheetName val="Sheet1"/>
    </sheetNames>
    <sheetDataSet>
      <sheetData sheetId="0"/>
      <sheetData sheetId="1">
        <row r="1">
          <cell r="M1" t="str">
            <v>Graduated in 100% of Degree Program Length**</v>
          </cell>
        </row>
        <row r="207">
          <cell r="E207" t="str">
            <v>Graduate within 100% degree program length**</v>
          </cell>
          <cell r="F207" t="str">
            <v>Graduate between 100% and 150% program length**</v>
          </cell>
          <cell r="G207" t="str">
            <v>Graduate between 150% and 200% program length**</v>
          </cell>
          <cell r="H207" t="str">
            <v>Still in program or have exited program</v>
          </cell>
        </row>
        <row r="208">
          <cell r="E208">
            <v>0.57764683520243298</v>
          </cell>
          <cell r="F208">
            <v>0.16432237217259082</v>
          </cell>
          <cell r="G208">
            <v>5.4457327504276676E-2</v>
          </cell>
          <cell r="H208">
            <v>0.20357346512069951</v>
          </cell>
        </row>
      </sheetData>
      <sheetData sheetId="2">
        <row r="211">
          <cell r="C211" t="str">
            <v>Nonprofit</v>
          </cell>
          <cell r="D211" t="str">
            <v>Private</v>
          </cell>
          <cell r="E211" t="str">
            <v>Seeking Further Education</v>
          </cell>
          <cell r="F211" t="str">
            <v>Military</v>
          </cell>
          <cell r="G211" t="str">
            <v>Unemployed</v>
          </cell>
          <cell r="H211" t="str">
            <v>Status Unknown</v>
          </cell>
          <cell r="I211" t="str">
            <v>National/Central</v>
          </cell>
          <cell r="J211" t="str">
            <v>State/Provincial/Regional</v>
          </cell>
          <cell r="K211" t="str">
            <v>City/County/Other Local</v>
          </cell>
          <cell r="L211" t="str">
            <v>Foreign</v>
          </cell>
        </row>
        <row r="212">
          <cell r="C212">
            <v>0.19861202908129544</v>
          </cell>
          <cell r="D212">
            <v>0.17261511346111477</v>
          </cell>
          <cell r="E212">
            <v>3.0403172504957041E-2</v>
          </cell>
          <cell r="F212">
            <v>2.6107072042300065E-2</v>
          </cell>
          <cell r="G212">
            <v>3.6131306455166337E-2</v>
          </cell>
          <cell r="H212">
            <v>0.1476096056400088</v>
          </cell>
          <cell r="I212">
            <v>8.0942511181411589E-2</v>
          </cell>
          <cell r="J212">
            <v>0.11519581106141595</v>
          </cell>
          <cell r="K212">
            <v>0.15752154467110288</v>
          </cell>
          <cell r="L212">
            <v>3.1089778553507145E-2</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viCore Export"/>
      <sheetName val="Valid Data 2009 Std"/>
      <sheetName val="Figure"/>
    </sheetNames>
    <sheetDataSet>
      <sheetData sheetId="0"/>
      <sheetData sheetId="1"/>
      <sheetData sheetId="2">
        <row r="1">
          <cell r="B1">
            <v>1.1000000000000001</v>
          </cell>
          <cell r="C1">
            <v>1.2</v>
          </cell>
          <cell r="D1">
            <v>1.3</v>
          </cell>
          <cell r="E1">
            <v>2.1</v>
          </cell>
          <cell r="F1">
            <v>2.2000000000000002</v>
          </cell>
          <cell r="G1">
            <v>3.1</v>
          </cell>
          <cell r="H1">
            <v>3.2</v>
          </cell>
          <cell r="I1">
            <v>3.3</v>
          </cell>
          <cell r="J1">
            <v>4.0999999999999996</v>
          </cell>
          <cell r="K1">
            <v>4.2</v>
          </cell>
          <cell r="L1">
            <v>4.3</v>
          </cell>
          <cell r="M1">
            <v>4.4000000000000004</v>
          </cell>
          <cell r="N1">
            <v>5.0999999999999996</v>
          </cell>
          <cell r="O1">
            <v>5.2</v>
          </cell>
          <cell r="P1">
            <v>5.3</v>
          </cell>
          <cell r="Q1">
            <v>5.4</v>
          </cell>
          <cell r="R1">
            <v>6.1</v>
          </cell>
          <cell r="S1">
            <v>7.1</v>
          </cell>
        </row>
        <row r="2">
          <cell r="A2" t="str">
            <v>Total</v>
          </cell>
          <cell r="B2">
            <v>6</v>
          </cell>
          <cell r="C2">
            <v>3</v>
          </cell>
          <cell r="D2">
            <v>19</v>
          </cell>
          <cell r="E2">
            <v>12</v>
          </cell>
          <cell r="F2">
            <v>5</v>
          </cell>
          <cell r="G2">
            <v>4</v>
          </cell>
          <cell r="H2">
            <v>25</v>
          </cell>
          <cell r="I2">
            <v>1</v>
          </cell>
          <cell r="J2">
            <v>4</v>
          </cell>
          <cell r="K2">
            <v>4</v>
          </cell>
          <cell r="L2">
            <v>20</v>
          </cell>
          <cell r="M2">
            <v>22</v>
          </cell>
          <cell r="N2">
            <v>20</v>
          </cell>
          <cell r="O2">
            <v>1</v>
          </cell>
          <cell r="P2">
            <v>1</v>
          </cell>
          <cell r="Q2">
            <v>1</v>
          </cell>
          <cell r="R2">
            <v>13</v>
          </cell>
          <cell r="S2">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7"/>
  <sheetViews>
    <sheetView workbookViewId="0">
      <selection activeCell="C29" sqref="C29"/>
    </sheetView>
  </sheetViews>
  <sheetFormatPr defaultRowHeight="15" x14ac:dyDescent="0.25"/>
  <cols>
    <col min="1" max="1" width="13" customWidth="1"/>
    <col min="2" max="5" width="9.140625" style="186"/>
  </cols>
  <sheetData>
    <row r="1" spans="1:5" x14ac:dyDescent="0.25">
      <c r="A1" s="15"/>
      <c r="B1" s="254" t="s">
        <v>1007</v>
      </c>
      <c r="C1" s="254"/>
      <c r="D1" s="254" t="s">
        <v>1008</v>
      </c>
      <c r="E1" s="254"/>
    </row>
    <row r="2" spans="1:5" x14ac:dyDescent="0.25">
      <c r="A2" s="15" t="s">
        <v>368</v>
      </c>
      <c r="B2" s="254" t="s">
        <v>1009</v>
      </c>
      <c r="C2" s="254" t="s">
        <v>1010</v>
      </c>
      <c r="D2" s="254" t="s">
        <v>1009</v>
      </c>
      <c r="E2" s="254" t="s">
        <v>1010</v>
      </c>
    </row>
    <row r="3" spans="1:5" x14ac:dyDescent="0.25">
      <c r="A3" t="s">
        <v>374</v>
      </c>
      <c r="B3" s="186">
        <v>0.66666666666666663</v>
      </c>
      <c r="C3" s="186">
        <v>0.16666666666666666</v>
      </c>
      <c r="D3" s="186">
        <v>0.51</v>
      </c>
      <c r="E3" s="186">
        <v>0.28000000000000003</v>
      </c>
    </row>
    <row r="4" spans="1:5" x14ac:dyDescent="0.25">
      <c r="A4" t="s">
        <v>375</v>
      </c>
      <c r="B4" s="186">
        <v>0.3</v>
      </c>
      <c r="C4" s="186">
        <v>0.2</v>
      </c>
      <c r="D4" s="186">
        <v>0.37</v>
      </c>
      <c r="E4" s="186">
        <v>0.15</v>
      </c>
    </row>
    <row r="5" spans="1:5" x14ac:dyDescent="0.25">
      <c r="A5" t="s">
        <v>376</v>
      </c>
      <c r="B5" s="186">
        <v>0.375</v>
      </c>
      <c r="C5" s="186">
        <v>0</v>
      </c>
      <c r="D5" s="186">
        <v>0.59</v>
      </c>
      <c r="E5" s="186">
        <v>0.17</v>
      </c>
    </row>
    <row r="6" spans="1:5" x14ac:dyDescent="0.25">
      <c r="A6" t="s">
        <v>377</v>
      </c>
      <c r="B6" s="186">
        <v>0.5</v>
      </c>
      <c r="C6" s="186">
        <v>0.16666666666666666</v>
      </c>
      <c r="D6" s="186">
        <v>0.47</v>
      </c>
      <c r="E6" s="186">
        <v>0.36</v>
      </c>
    </row>
    <row r="7" spans="1:5" x14ac:dyDescent="0.25">
      <c r="A7" t="s">
        <v>378</v>
      </c>
      <c r="B7" s="186">
        <v>0.36363636363636365</v>
      </c>
      <c r="C7" s="186">
        <v>0.11363636363636363</v>
      </c>
      <c r="D7" s="186">
        <v>0.57999999999999996</v>
      </c>
      <c r="E7" s="186">
        <v>0.13</v>
      </c>
    </row>
    <row r="8" spans="1:5" x14ac:dyDescent="0.25">
      <c r="A8" t="s">
        <v>379</v>
      </c>
      <c r="B8" s="186">
        <v>8.3333333333333329E-2</v>
      </c>
      <c r="C8" s="186">
        <v>0.16666666666666666</v>
      </c>
      <c r="D8" s="186">
        <v>0.48</v>
      </c>
      <c r="E8" s="186">
        <v>0.26</v>
      </c>
    </row>
    <row r="9" spans="1:5" x14ac:dyDescent="0.25">
      <c r="A9" t="s">
        <v>380</v>
      </c>
      <c r="B9" s="186">
        <v>0.15384615384615385</v>
      </c>
      <c r="D9" s="186">
        <v>0.33</v>
      </c>
    </row>
    <row r="10" spans="1:5" x14ac:dyDescent="0.25">
      <c r="A10" t="s">
        <v>381</v>
      </c>
      <c r="B10" s="186">
        <v>0.375</v>
      </c>
      <c r="C10" s="186">
        <v>0.125</v>
      </c>
      <c r="D10" s="186">
        <v>0.52</v>
      </c>
      <c r="E10" s="186">
        <v>0.23</v>
      </c>
    </row>
    <row r="11" spans="1:5" x14ac:dyDescent="0.25">
      <c r="A11" t="s">
        <v>382</v>
      </c>
      <c r="B11" s="186">
        <v>0</v>
      </c>
      <c r="C11" s="186">
        <v>0</v>
      </c>
      <c r="D11" s="186">
        <v>0.56000000000000005</v>
      </c>
      <c r="E11" s="186">
        <v>0.09</v>
      </c>
    </row>
    <row r="12" spans="1:5" x14ac:dyDescent="0.25">
      <c r="A12" t="s">
        <v>383</v>
      </c>
      <c r="B12" s="186">
        <v>0.35714285714285715</v>
      </c>
      <c r="C12" s="186">
        <v>0.2857142857142857</v>
      </c>
      <c r="D12" s="186">
        <v>0.77</v>
      </c>
      <c r="E12" s="186">
        <v>0.82</v>
      </c>
    </row>
    <row r="13" spans="1:5" x14ac:dyDescent="0.25">
      <c r="A13" t="s">
        <v>384</v>
      </c>
      <c r="B13" s="186">
        <v>0.44444444444444442</v>
      </c>
      <c r="C13" s="186">
        <v>0.1111111111111111</v>
      </c>
      <c r="D13" s="186">
        <v>0.71</v>
      </c>
      <c r="E13" s="186">
        <v>7.0000000000000007E-2</v>
      </c>
    </row>
    <row r="14" spans="1:5" x14ac:dyDescent="0.25">
      <c r="A14" t="s">
        <v>385</v>
      </c>
      <c r="B14" s="186">
        <v>0.5</v>
      </c>
      <c r="C14" s="186">
        <v>0.66666666666666663</v>
      </c>
      <c r="D14" s="186">
        <v>0.65</v>
      </c>
      <c r="E14" s="186">
        <v>0.71</v>
      </c>
    </row>
    <row r="15" spans="1:5" x14ac:dyDescent="0.25">
      <c r="A15" t="s">
        <v>386</v>
      </c>
      <c r="B15" s="186">
        <v>0.41</v>
      </c>
      <c r="D15" s="186">
        <v>0.65</v>
      </c>
    </row>
    <row r="16" spans="1:5" x14ac:dyDescent="0.25">
      <c r="A16" t="s">
        <v>387</v>
      </c>
      <c r="B16" s="186">
        <v>0.33333333333333331</v>
      </c>
      <c r="C16" s="186">
        <v>0.16666666666666666</v>
      </c>
      <c r="D16" s="186">
        <v>0.46</v>
      </c>
      <c r="E16" s="186">
        <v>0.2</v>
      </c>
    </row>
    <row r="17" spans="1:5" x14ac:dyDescent="0.25">
      <c r="A17" t="s">
        <v>388</v>
      </c>
      <c r="B17" s="186">
        <v>0.4</v>
      </c>
      <c r="C17" s="186">
        <v>0.6</v>
      </c>
      <c r="D17" s="186">
        <v>0.9</v>
      </c>
      <c r="E17" s="186">
        <v>0.04</v>
      </c>
    </row>
    <row r="18" spans="1:5" x14ac:dyDescent="0.25">
      <c r="A18" t="s">
        <v>389</v>
      </c>
      <c r="B18" s="186">
        <v>0.6</v>
      </c>
      <c r="C18" s="186">
        <v>0.6</v>
      </c>
      <c r="D18" s="186">
        <v>0.47</v>
      </c>
      <c r="E18" s="186">
        <v>0.04</v>
      </c>
    </row>
    <row r="19" spans="1:5" x14ac:dyDescent="0.25">
      <c r="A19" t="s">
        <v>390</v>
      </c>
      <c r="B19" s="186">
        <v>0.33333333333333331</v>
      </c>
      <c r="C19" s="186">
        <v>0.41666666666666669</v>
      </c>
      <c r="D19" s="186">
        <v>0.54</v>
      </c>
      <c r="E19" s="186">
        <v>0.31</v>
      </c>
    </row>
    <row r="20" spans="1:5" x14ac:dyDescent="0.25">
      <c r="A20" t="s">
        <v>391</v>
      </c>
      <c r="B20" s="186">
        <v>0.5</v>
      </c>
      <c r="C20" s="186">
        <v>0.3</v>
      </c>
      <c r="D20" s="186">
        <v>0.68</v>
      </c>
      <c r="E20" s="186">
        <v>0.56000000000000005</v>
      </c>
    </row>
    <row r="21" spans="1:5" x14ac:dyDescent="0.25">
      <c r="A21" t="s">
        <v>392</v>
      </c>
      <c r="B21" s="186">
        <v>0.15384615384615385</v>
      </c>
      <c r="D21" s="186">
        <v>0.41</v>
      </c>
    </row>
    <row r="22" spans="1:5" x14ac:dyDescent="0.25">
      <c r="A22" t="s">
        <v>393</v>
      </c>
      <c r="B22" s="186">
        <v>0.5</v>
      </c>
      <c r="C22" s="186">
        <v>0.25</v>
      </c>
      <c r="D22" s="186">
        <v>0.5</v>
      </c>
      <c r="E22" s="186">
        <v>0.35</v>
      </c>
    </row>
    <row r="23" spans="1:5" x14ac:dyDescent="0.25">
      <c r="A23" t="s">
        <v>394</v>
      </c>
      <c r="B23" s="186">
        <v>0.31578947368421051</v>
      </c>
      <c r="C23" s="186">
        <v>0.10526315789473684</v>
      </c>
      <c r="D23" s="186">
        <v>0.54</v>
      </c>
      <c r="E23" s="186">
        <v>0.15</v>
      </c>
    </row>
    <row r="24" spans="1:5" x14ac:dyDescent="0.25">
      <c r="A24" t="s">
        <v>395</v>
      </c>
      <c r="B24" s="186">
        <v>0.26666666666666666</v>
      </c>
      <c r="C24" s="186">
        <v>0</v>
      </c>
      <c r="D24" s="186">
        <v>0.5</v>
      </c>
      <c r="E24" s="186">
        <v>0.1</v>
      </c>
    </row>
    <row r="25" spans="1:5" x14ac:dyDescent="0.25">
      <c r="A25" t="s">
        <v>396</v>
      </c>
      <c r="B25" s="186">
        <v>0.48275862068965519</v>
      </c>
      <c r="C25" s="186">
        <v>0.10344827586206896</v>
      </c>
      <c r="D25" s="186">
        <v>0</v>
      </c>
      <c r="E25" s="186">
        <v>0.5</v>
      </c>
    </row>
    <row r="26" spans="1:5" x14ac:dyDescent="0.25">
      <c r="A26" t="s">
        <v>397</v>
      </c>
      <c r="B26" s="186">
        <v>0.15789473684210525</v>
      </c>
      <c r="C26" s="186">
        <v>0.15789473684210525</v>
      </c>
      <c r="D26" s="186">
        <v>0.62</v>
      </c>
      <c r="E26" s="186">
        <v>0.51</v>
      </c>
    </row>
    <row r="27" spans="1:5" x14ac:dyDescent="0.25">
      <c r="A27" t="s">
        <v>398</v>
      </c>
      <c r="B27" s="186">
        <v>0.66666666666666663</v>
      </c>
      <c r="C27" s="186">
        <v>0.33333333333333331</v>
      </c>
      <c r="D27" s="186">
        <v>0.6</v>
      </c>
      <c r="E27" s="186">
        <v>0.21</v>
      </c>
    </row>
    <row r="28" spans="1:5" x14ac:dyDescent="0.25">
      <c r="A28" t="s">
        <v>399</v>
      </c>
      <c r="B28" s="186">
        <v>0.3</v>
      </c>
      <c r="C28" s="186">
        <v>0.2</v>
      </c>
      <c r="D28" s="186">
        <v>0.53</v>
      </c>
      <c r="E28" s="186">
        <v>0.38</v>
      </c>
    </row>
    <row r="29" spans="1:5" x14ac:dyDescent="0.25">
      <c r="A29" t="s">
        <v>400</v>
      </c>
      <c r="B29" s="186">
        <v>0.46666666666666667</v>
      </c>
      <c r="C29" s="186">
        <v>0.2</v>
      </c>
      <c r="D29" s="186">
        <v>0.63</v>
      </c>
      <c r="E29" s="186">
        <v>0.27</v>
      </c>
    </row>
    <row r="30" spans="1:5" x14ac:dyDescent="0.25">
      <c r="A30" t="s">
        <v>401</v>
      </c>
      <c r="B30" s="186">
        <v>0.5</v>
      </c>
      <c r="C30" s="186">
        <v>0.2</v>
      </c>
      <c r="D30" s="186">
        <v>0.56999999999999995</v>
      </c>
      <c r="E30" s="186">
        <v>0.6</v>
      </c>
    </row>
    <row r="31" spans="1:5" x14ac:dyDescent="0.25">
      <c r="A31" t="s">
        <v>402</v>
      </c>
      <c r="B31" s="186">
        <v>0.57999999999999996</v>
      </c>
      <c r="C31" s="186">
        <v>0.33</v>
      </c>
      <c r="D31" s="186">
        <v>0.73</v>
      </c>
      <c r="E31" s="186">
        <v>0.6</v>
      </c>
    </row>
    <row r="32" spans="1:5" x14ac:dyDescent="0.25">
      <c r="A32" t="s">
        <v>403</v>
      </c>
      <c r="B32" s="186">
        <v>0.4</v>
      </c>
      <c r="C32" s="186">
        <v>0.6</v>
      </c>
      <c r="D32" s="186">
        <v>0.64</v>
      </c>
      <c r="E32" s="186">
        <v>0.16</v>
      </c>
    </row>
    <row r="33" spans="1:5" x14ac:dyDescent="0.25">
      <c r="A33" t="s">
        <v>404</v>
      </c>
      <c r="B33" s="186">
        <v>0.47619047619047616</v>
      </c>
      <c r="C33" s="186">
        <v>4.7619047619047616E-2</v>
      </c>
      <c r="D33" s="186">
        <v>0.55000000000000004</v>
      </c>
      <c r="E33" s="186">
        <v>0.27</v>
      </c>
    </row>
    <row r="34" spans="1:5" x14ac:dyDescent="0.25">
      <c r="A34" t="s">
        <v>405</v>
      </c>
      <c r="B34" s="186">
        <v>0.8</v>
      </c>
      <c r="C34" s="186">
        <v>0.6</v>
      </c>
      <c r="D34" s="186">
        <v>0.81</v>
      </c>
      <c r="E34" s="186">
        <v>0.54</v>
      </c>
    </row>
    <row r="35" spans="1:5" x14ac:dyDescent="0.25">
      <c r="A35" t="s">
        <v>406</v>
      </c>
      <c r="B35" s="186">
        <v>0.2857142857142857</v>
      </c>
      <c r="C35" s="186">
        <v>1</v>
      </c>
      <c r="D35" s="186">
        <v>0.53</v>
      </c>
      <c r="E35" s="186">
        <v>1</v>
      </c>
    </row>
    <row r="36" spans="1:5" x14ac:dyDescent="0.25">
      <c r="A36" t="s">
        <v>407</v>
      </c>
      <c r="B36" s="186">
        <v>0.25</v>
      </c>
      <c r="C36" s="186">
        <v>0.25</v>
      </c>
      <c r="D36" s="186">
        <v>0.56000000000000005</v>
      </c>
      <c r="E36" s="186">
        <v>0.48</v>
      </c>
    </row>
    <row r="37" spans="1:5" x14ac:dyDescent="0.25">
      <c r="A37" t="s">
        <v>408</v>
      </c>
      <c r="B37" s="186">
        <v>0.2</v>
      </c>
      <c r="C37" s="186">
        <v>0.1</v>
      </c>
      <c r="D37" s="186">
        <v>0.38</v>
      </c>
      <c r="E37" s="186">
        <v>0.16</v>
      </c>
    </row>
    <row r="38" spans="1:5" x14ac:dyDescent="0.25">
      <c r="A38" t="s">
        <v>409</v>
      </c>
      <c r="B38" s="186">
        <v>0.22222222222222221</v>
      </c>
      <c r="C38" s="186">
        <v>0.1111111111111111</v>
      </c>
      <c r="D38" s="186">
        <v>0.61</v>
      </c>
      <c r="E38" s="186">
        <v>0.61</v>
      </c>
    </row>
    <row r="39" spans="1:5" x14ac:dyDescent="0.25">
      <c r="A39" t="s">
        <v>410</v>
      </c>
      <c r="B39" s="186">
        <v>0.18181818181818182</v>
      </c>
      <c r="C39" s="186">
        <v>0</v>
      </c>
      <c r="D39" s="186">
        <v>0.35</v>
      </c>
      <c r="E39" s="186">
        <v>0.14000000000000001</v>
      </c>
    </row>
    <row r="40" spans="1:5" x14ac:dyDescent="0.25">
      <c r="A40" t="s">
        <v>411</v>
      </c>
      <c r="B40" s="186">
        <v>0.39285714285714285</v>
      </c>
      <c r="C40" s="186">
        <v>0.10714285714285714</v>
      </c>
      <c r="D40" s="186">
        <v>0.54</v>
      </c>
      <c r="E40" s="186">
        <v>0.34</v>
      </c>
    </row>
    <row r="41" spans="1:5" x14ac:dyDescent="0.25">
      <c r="A41" t="s">
        <v>412</v>
      </c>
      <c r="B41" s="186">
        <v>0.4</v>
      </c>
      <c r="C41" s="186">
        <v>0</v>
      </c>
      <c r="D41" s="186">
        <v>0.65</v>
      </c>
      <c r="E41" s="186">
        <v>0.04</v>
      </c>
    </row>
    <row r="42" spans="1:5" x14ac:dyDescent="0.25">
      <c r="A42" t="s">
        <v>413</v>
      </c>
      <c r="B42" s="186">
        <v>0</v>
      </c>
      <c r="C42" s="186">
        <v>0.33333333333333331</v>
      </c>
      <c r="D42" s="186">
        <v>0.5</v>
      </c>
      <c r="E42" s="186">
        <v>0.14000000000000001</v>
      </c>
    </row>
    <row r="43" spans="1:5" x14ac:dyDescent="0.25">
      <c r="A43" t="s">
        <v>414</v>
      </c>
      <c r="B43" s="186">
        <v>0.33333333333333331</v>
      </c>
      <c r="C43" s="186">
        <v>0.22222222222222221</v>
      </c>
      <c r="D43" s="186">
        <v>0.67</v>
      </c>
      <c r="E43" s="186">
        <v>0.3</v>
      </c>
    </row>
    <row r="44" spans="1:5" x14ac:dyDescent="0.25">
      <c r="A44" t="s">
        <v>415</v>
      </c>
      <c r="B44" s="186">
        <v>0.22222222222222221</v>
      </c>
      <c r="C44" s="186">
        <v>0</v>
      </c>
      <c r="D44" s="186">
        <v>0.4</v>
      </c>
      <c r="E44" s="186">
        <v>0.18</v>
      </c>
    </row>
    <row r="45" spans="1:5" x14ac:dyDescent="0.25">
      <c r="A45" t="s">
        <v>416</v>
      </c>
      <c r="B45" s="186">
        <v>0.33333333333333331</v>
      </c>
      <c r="C45" s="186">
        <v>0.22222222222222221</v>
      </c>
      <c r="D45" s="186">
        <v>0.54</v>
      </c>
      <c r="E45" s="186">
        <v>0.38</v>
      </c>
    </row>
    <row r="46" spans="1:5" x14ac:dyDescent="0.25">
      <c r="A46" t="s">
        <v>417</v>
      </c>
      <c r="B46" s="186">
        <v>0.24691358024691357</v>
      </c>
      <c r="C46" s="186">
        <v>0.14814814814814814</v>
      </c>
      <c r="D46" s="186">
        <v>0.5</v>
      </c>
      <c r="E46" s="186">
        <v>0.35</v>
      </c>
    </row>
    <row r="47" spans="1:5" x14ac:dyDescent="0.25">
      <c r="A47" t="s">
        <v>418</v>
      </c>
      <c r="B47" s="186">
        <v>0.4</v>
      </c>
      <c r="C47" s="186">
        <v>0.6</v>
      </c>
      <c r="D47" s="186">
        <v>0.4</v>
      </c>
      <c r="E47" s="186">
        <v>0.22</v>
      </c>
    </row>
    <row r="48" spans="1:5" x14ac:dyDescent="0.25">
      <c r="A48" t="s">
        <v>419</v>
      </c>
      <c r="B48" s="186">
        <v>0.25</v>
      </c>
      <c r="C48" s="186">
        <v>0.25</v>
      </c>
      <c r="D48" s="186">
        <v>0.7</v>
      </c>
      <c r="E48" s="186">
        <v>0.22</v>
      </c>
    </row>
    <row r="49" spans="1:5" x14ac:dyDescent="0.25">
      <c r="A49" t="s">
        <v>420</v>
      </c>
      <c r="B49" s="186">
        <v>0.27777777777777779</v>
      </c>
      <c r="C49" s="186">
        <v>5.5555555555555552E-2</v>
      </c>
      <c r="D49" s="186">
        <v>0.52</v>
      </c>
      <c r="E49" s="186">
        <v>0.15</v>
      </c>
    </row>
    <row r="50" spans="1:5" x14ac:dyDescent="0.25">
      <c r="A50" t="s">
        <v>421</v>
      </c>
      <c r="B50" s="186">
        <v>0.33333333333333331</v>
      </c>
      <c r="C50" s="186">
        <v>0.66666666666666663</v>
      </c>
      <c r="D50" s="186">
        <v>0.67</v>
      </c>
      <c r="E50" s="186">
        <v>0.74</v>
      </c>
    </row>
    <row r="51" spans="1:5" x14ac:dyDescent="0.25">
      <c r="A51" t="s">
        <v>422</v>
      </c>
      <c r="B51" s="186">
        <v>0.5</v>
      </c>
      <c r="C51" s="186">
        <v>0.17</v>
      </c>
      <c r="D51" s="186">
        <v>0.49</v>
      </c>
      <c r="E51" s="186">
        <v>0.91</v>
      </c>
    </row>
    <row r="52" spans="1:5" x14ac:dyDescent="0.25">
      <c r="A52" t="s">
        <v>423</v>
      </c>
      <c r="B52" s="186">
        <v>0.4</v>
      </c>
      <c r="C52" s="186">
        <v>0.4</v>
      </c>
      <c r="D52" s="186">
        <v>0.73</v>
      </c>
      <c r="E52" s="186">
        <v>0.39</v>
      </c>
    </row>
    <row r="53" spans="1:5" x14ac:dyDescent="0.25">
      <c r="A53" t="s">
        <v>424</v>
      </c>
      <c r="B53" s="186">
        <v>0.5</v>
      </c>
      <c r="C53" s="186">
        <v>0.5</v>
      </c>
      <c r="D53" s="186">
        <v>0.53</v>
      </c>
      <c r="E53" s="186">
        <v>0.75</v>
      </c>
    </row>
    <row r="54" spans="1:5" x14ac:dyDescent="0.25">
      <c r="A54" t="s">
        <v>425</v>
      </c>
      <c r="B54" s="186">
        <v>0.5</v>
      </c>
      <c r="C54" s="186">
        <v>0.375</v>
      </c>
      <c r="D54" s="186">
        <v>0.56000000000000005</v>
      </c>
      <c r="E54" s="186">
        <v>0.91</v>
      </c>
    </row>
    <row r="55" spans="1:5" x14ac:dyDescent="0.25">
      <c r="A55" t="s">
        <v>426</v>
      </c>
      <c r="B55" s="186">
        <v>0.25714285714285712</v>
      </c>
      <c r="C55" s="186">
        <v>0.2</v>
      </c>
      <c r="D55" s="186">
        <v>0.26</v>
      </c>
      <c r="E55" s="186">
        <v>0.41</v>
      </c>
    </row>
    <row r="56" spans="1:5" x14ac:dyDescent="0.25">
      <c r="A56" t="s">
        <v>427</v>
      </c>
      <c r="B56" s="186">
        <v>0.27272727272727271</v>
      </c>
      <c r="C56" s="186">
        <v>0.18181818181818182</v>
      </c>
      <c r="D56" s="186">
        <v>0.53</v>
      </c>
      <c r="E56" s="186">
        <v>0.23</v>
      </c>
    </row>
    <row r="57" spans="1:5" x14ac:dyDescent="0.25">
      <c r="A57" t="s">
        <v>428</v>
      </c>
      <c r="B57" s="186">
        <v>0.14285714285714285</v>
      </c>
      <c r="C57" s="186">
        <v>0</v>
      </c>
      <c r="D57" s="186">
        <v>0.69</v>
      </c>
      <c r="E57" s="186">
        <v>0.74</v>
      </c>
    </row>
    <row r="58" spans="1:5" x14ac:dyDescent="0.25">
      <c r="A58" t="s">
        <v>429</v>
      </c>
      <c r="B58" s="186">
        <v>0.2</v>
      </c>
      <c r="C58" s="186">
        <v>0.3</v>
      </c>
      <c r="D58" s="186">
        <v>0.79</v>
      </c>
      <c r="E58" s="186">
        <v>0.51</v>
      </c>
    </row>
    <row r="59" spans="1:5" x14ac:dyDescent="0.25">
      <c r="A59" t="s">
        <v>430</v>
      </c>
      <c r="B59" s="186">
        <v>0.53846153846153844</v>
      </c>
      <c r="C59" s="186">
        <v>0.47115384615384615</v>
      </c>
      <c r="D59" s="186">
        <v>0.56999999999999995</v>
      </c>
      <c r="E59" s="186">
        <v>0.52</v>
      </c>
    </row>
    <row r="60" spans="1:5" x14ac:dyDescent="0.25">
      <c r="A60" t="s">
        <v>431</v>
      </c>
      <c r="B60" s="186">
        <v>0.5</v>
      </c>
      <c r="C60" s="186">
        <v>0.33333333333333331</v>
      </c>
      <c r="D60" s="186">
        <v>0.59</v>
      </c>
      <c r="E60" s="186">
        <v>0.4</v>
      </c>
    </row>
    <row r="61" spans="1:5" x14ac:dyDescent="0.25">
      <c r="A61" t="s">
        <v>432</v>
      </c>
      <c r="B61" s="186">
        <v>0.43</v>
      </c>
      <c r="C61" s="186">
        <v>0.14000000000000001</v>
      </c>
      <c r="D61" s="186">
        <v>0.68</v>
      </c>
      <c r="E61" s="186">
        <v>0.36</v>
      </c>
    </row>
    <row r="62" spans="1:5" x14ac:dyDescent="0.25">
      <c r="A62" t="s">
        <v>433</v>
      </c>
      <c r="B62" s="186">
        <v>0.33333333333333331</v>
      </c>
      <c r="C62" s="186">
        <v>0.16666666666666666</v>
      </c>
      <c r="D62" s="186">
        <v>0.49</v>
      </c>
      <c r="E62" s="186">
        <v>0.42</v>
      </c>
    </row>
    <row r="63" spans="1:5" x14ac:dyDescent="0.25">
      <c r="A63" t="s">
        <v>434</v>
      </c>
      <c r="B63" s="186">
        <v>0.16666666666666666</v>
      </c>
      <c r="C63" s="186">
        <v>1</v>
      </c>
      <c r="D63" s="186">
        <v>0.73</v>
      </c>
      <c r="E63" s="186">
        <v>0.04</v>
      </c>
    </row>
    <row r="64" spans="1:5" x14ac:dyDescent="0.25">
      <c r="A64" t="s">
        <v>435</v>
      </c>
      <c r="B64" s="186">
        <v>0.36363636363636365</v>
      </c>
      <c r="C64" s="186">
        <v>0.27272727272727271</v>
      </c>
      <c r="D64" s="186">
        <v>0.47</v>
      </c>
      <c r="E64" s="186">
        <v>0.55000000000000004</v>
      </c>
    </row>
    <row r="65" spans="1:5" x14ac:dyDescent="0.25">
      <c r="A65" t="s">
        <v>436</v>
      </c>
      <c r="B65" s="186">
        <v>0.5</v>
      </c>
      <c r="C65" s="186">
        <v>0.375</v>
      </c>
      <c r="D65" s="186">
        <v>0.67</v>
      </c>
      <c r="E65" s="186">
        <v>0.36</v>
      </c>
    </row>
    <row r="66" spans="1:5" x14ac:dyDescent="0.25">
      <c r="A66" t="s">
        <v>437</v>
      </c>
      <c r="B66" s="186">
        <v>0.5</v>
      </c>
      <c r="C66" s="186">
        <v>0.125</v>
      </c>
      <c r="D66" s="186">
        <v>0.52</v>
      </c>
      <c r="E66" s="186">
        <v>0.28000000000000003</v>
      </c>
    </row>
    <row r="67" spans="1:5" x14ac:dyDescent="0.25">
      <c r="A67" t="s">
        <v>438</v>
      </c>
      <c r="B67" s="186">
        <v>0.5714285714285714</v>
      </c>
      <c r="C67" s="186">
        <v>0.2857142857142857</v>
      </c>
      <c r="D67" s="186">
        <v>0.56999999999999995</v>
      </c>
      <c r="E67" s="186">
        <v>0.52</v>
      </c>
    </row>
    <row r="68" spans="1:5" x14ac:dyDescent="0.25">
      <c r="A68" t="s">
        <v>439</v>
      </c>
      <c r="B68" s="186">
        <v>0.31</v>
      </c>
      <c r="C68" s="186">
        <v>0.23</v>
      </c>
      <c r="D68" s="186">
        <v>0.52</v>
      </c>
      <c r="E68" s="186">
        <v>0.84</v>
      </c>
    </row>
    <row r="69" spans="1:5" x14ac:dyDescent="0.25">
      <c r="A69" t="s">
        <v>440</v>
      </c>
      <c r="B69" s="186">
        <v>0</v>
      </c>
      <c r="C69" s="186">
        <v>0.2</v>
      </c>
      <c r="D69" s="186">
        <v>0.69</v>
      </c>
      <c r="E69" s="186">
        <v>0.38</v>
      </c>
    </row>
    <row r="70" spans="1:5" x14ac:dyDescent="0.25">
      <c r="A70" t="s">
        <v>441</v>
      </c>
      <c r="B70" s="186">
        <v>0.30769230769230771</v>
      </c>
      <c r="C70" s="186">
        <v>0.15384615384615385</v>
      </c>
      <c r="D70" s="186">
        <v>0.52</v>
      </c>
      <c r="E70" s="186">
        <v>0.3</v>
      </c>
    </row>
    <row r="71" spans="1:5" x14ac:dyDescent="0.25">
      <c r="A71" t="s">
        <v>442</v>
      </c>
      <c r="B71" s="186">
        <v>0.34883720930232559</v>
      </c>
      <c r="C71" s="186">
        <v>6.9767441860465115E-2</v>
      </c>
      <c r="D71" s="186">
        <v>0.61</v>
      </c>
      <c r="E71" s="186">
        <v>0.16</v>
      </c>
    </row>
    <row r="72" spans="1:5" x14ac:dyDescent="0.25">
      <c r="A72" t="s">
        <v>443</v>
      </c>
      <c r="B72" s="186">
        <v>0.33333333333333331</v>
      </c>
      <c r="C72" s="186">
        <v>8.3333333333333329E-2</v>
      </c>
      <c r="D72" s="186">
        <v>0.69</v>
      </c>
      <c r="E72" s="186">
        <v>0.28000000000000003</v>
      </c>
    </row>
    <row r="73" spans="1:5" x14ac:dyDescent="0.25">
      <c r="A73" t="s">
        <v>444</v>
      </c>
      <c r="B73" s="186">
        <v>0.48275862068965519</v>
      </c>
      <c r="C73" s="186">
        <v>0.10344827586206896</v>
      </c>
      <c r="D73" s="186">
        <v>0.6</v>
      </c>
      <c r="E73" s="186">
        <v>0.55000000000000004</v>
      </c>
    </row>
    <row r="74" spans="1:5" x14ac:dyDescent="0.25">
      <c r="A74" t="s">
        <v>445</v>
      </c>
      <c r="B74" s="186">
        <v>0.23076923076923078</v>
      </c>
      <c r="C74" s="186">
        <v>0.38461538461538464</v>
      </c>
      <c r="D74" s="186">
        <v>0.53</v>
      </c>
      <c r="E74" s="186">
        <v>0.33</v>
      </c>
    </row>
    <row r="75" spans="1:5" x14ac:dyDescent="0.25">
      <c r="A75" t="s">
        <v>446</v>
      </c>
      <c r="B75" s="186">
        <v>0.2</v>
      </c>
      <c r="C75" s="186">
        <v>0.2</v>
      </c>
      <c r="D75" s="186">
        <v>0.7</v>
      </c>
      <c r="E75" s="186">
        <v>0.17</v>
      </c>
    </row>
    <row r="76" spans="1:5" x14ac:dyDescent="0.25">
      <c r="A76" t="s">
        <v>447</v>
      </c>
      <c r="B76" s="186">
        <v>0.28000000000000003</v>
      </c>
      <c r="C76" s="186">
        <v>0.17948717948717949</v>
      </c>
      <c r="D76" s="186">
        <v>0.6</v>
      </c>
      <c r="E76" s="186">
        <v>0.21</v>
      </c>
    </row>
    <row r="77" spans="1:5" x14ac:dyDescent="0.25">
      <c r="A77" t="s">
        <v>448</v>
      </c>
      <c r="B77" s="186">
        <v>0.66666666666666663</v>
      </c>
      <c r="C77" s="186">
        <v>0</v>
      </c>
      <c r="D77" s="186">
        <v>0.65</v>
      </c>
      <c r="E77" s="186">
        <v>0.2</v>
      </c>
    </row>
    <row r="78" spans="1:5" x14ac:dyDescent="0.25">
      <c r="A78" t="s">
        <v>449</v>
      </c>
      <c r="B78" s="186">
        <v>0.42857142857142855</v>
      </c>
      <c r="C78" s="186">
        <v>0.14285714285714285</v>
      </c>
      <c r="D78" s="186">
        <v>0.6</v>
      </c>
      <c r="E78" s="186">
        <v>0.36</v>
      </c>
    </row>
    <row r="79" spans="1:5" x14ac:dyDescent="0.25">
      <c r="A79" t="s">
        <v>450</v>
      </c>
      <c r="B79" s="186">
        <v>0.33333333333333331</v>
      </c>
      <c r="C79" s="186">
        <v>0.22222222222222221</v>
      </c>
      <c r="D79" s="186">
        <v>0.65</v>
      </c>
      <c r="E79" s="186">
        <v>0.77</v>
      </c>
    </row>
    <row r="80" spans="1:5" x14ac:dyDescent="0.25">
      <c r="A80" t="s">
        <v>451</v>
      </c>
      <c r="B80" s="186">
        <v>0.35714285714285715</v>
      </c>
      <c r="C80" s="186">
        <v>0.21428571428571427</v>
      </c>
      <c r="D80" s="186">
        <v>0.66</v>
      </c>
      <c r="E80" s="186">
        <v>0.59</v>
      </c>
    </row>
    <row r="81" spans="1:5" x14ac:dyDescent="0.25">
      <c r="A81" t="s">
        <v>452</v>
      </c>
      <c r="B81" s="186">
        <v>0.44155844155844154</v>
      </c>
      <c r="C81" s="186">
        <v>0.22077922077922077</v>
      </c>
      <c r="D81" s="186">
        <v>0.69</v>
      </c>
      <c r="E81" s="186">
        <v>0.2</v>
      </c>
    </row>
    <row r="82" spans="1:5" x14ac:dyDescent="0.25">
      <c r="A82" t="s">
        <v>453</v>
      </c>
      <c r="B82" s="186">
        <v>0.33333333333333331</v>
      </c>
      <c r="C82" s="186">
        <v>0.2</v>
      </c>
      <c r="D82" s="186">
        <v>0.51</v>
      </c>
      <c r="E82" s="186">
        <v>0.37</v>
      </c>
    </row>
    <row r="83" spans="1:5" x14ac:dyDescent="0.25">
      <c r="A83" t="s">
        <v>454</v>
      </c>
      <c r="B83" s="186">
        <v>0.42105263157894735</v>
      </c>
      <c r="C83" s="186">
        <v>0.15789473684210525</v>
      </c>
      <c r="D83" s="186">
        <v>0.66</v>
      </c>
      <c r="E83" s="186">
        <v>0.49</v>
      </c>
    </row>
    <row r="84" spans="1:5" x14ac:dyDescent="0.25">
      <c r="A84" t="s">
        <v>455</v>
      </c>
      <c r="B84" s="186">
        <v>0.33333333333333331</v>
      </c>
      <c r="C84" s="186">
        <v>0.41666666666666669</v>
      </c>
      <c r="D84" s="186">
        <v>0.56000000000000005</v>
      </c>
      <c r="E84" s="186">
        <v>0.3</v>
      </c>
    </row>
    <row r="85" spans="1:5" x14ac:dyDescent="0.25">
      <c r="A85" t="s">
        <v>456</v>
      </c>
      <c r="B85" s="186">
        <v>0.53333333333333333</v>
      </c>
      <c r="C85" s="186">
        <v>0.2</v>
      </c>
      <c r="D85" s="186">
        <v>0.69</v>
      </c>
      <c r="E85" s="186">
        <v>0.22</v>
      </c>
    </row>
    <row r="86" spans="1:5" x14ac:dyDescent="0.25">
      <c r="A86" t="s">
        <v>457</v>
      </c>
      <c r="B86" s="186">
        <v>0.41176470588235292</v>
      </c>
      <c r="C86" s="186">
        <v>0.23529411764705882</v>
      </c>
      <c r="D86" s="186">
        <v>0.55000000000000004</v>
      </c>
      <c r="E86" s="186">
        <v>0.12</v>
      </c>
    </row>
    <row r="87" spans="1:5" x14ac:dyDescent="0.25">
      <c r="A87" t="s">
        <v>458</v>
      </c>
      <c r="B87" s="186">
        <v>0.25</v>
      </c>
      <c r="C87" s="186">
        <v>0.75</v>
      </c>
      <c r="D87" s="186">
        <v>0.69</v>
      </c>
      <c r="E87" s="186">
        <v>0.66</v>
      </c>
    </row>
    <row r="88" spans="1:5" x14ac:dyDescent="0.25">
      <c r="A88" t="s">
        <v>459</v>
      </c>
      <c r="B88" s="186">
        <v>0.5</v>
      </c>
      <c r="D88" s="186">
        <v>0.57999999999999996</v>
      </c>
    </row>
    <row r="89" spans="1:5" x14ac:dyDescent="0.25">
      <c r="A89" t="s">
        <v>460</v>
      </c>
      <c r="B89" s="186">
        <v>0.54545454545454541</v>
      </c>
      <c r="C89" s="186">
        <v>9.0909090909090912E-2</v>
      </c>
      <c r="D89" s="186">
        <v>0.45</v>
      </c>
      <c r="E89" s="186">
        <v>0.2</v>
      </c>
    </row>
    <row r="90" spans="1:5" x14ac:dyDescent="0.25">
      <c r="A90" t="s">
        <v>461</v>
      </c>
      <c r="B90" s="186">
        <v>0.5</v>
      </c>
      <c r="C90" s="186">
        <v>0.5</v>
      </c>
      <c r="D90" s="186">
        <v>0.7</v>
      </c>
      <c r="E90" s="186">
        <v>0.36</v>
      </c>
    </row>
    <row r="91" spans="1:5" x14ac:dyDescent="0.25">
      <c r="A91" t="s">
        <v>462</v>
      </c>
      <c r="B91" s="186">
        <v>0.42857142857142855</v>
      </c>
      <c r="C91" s="186">
        <v>0.42857142857142855</v>
      </c>
      <c r="D91" s="186">
        <v>0.52</v>
      </c>
      <c r="E91" s="186">
        <v>0.6</v>
      </c>
    </row>
    <row r="92" spans="1:5" x14ac:dyDescent="0.25">
      <c r="A92" t="s">
        <v>463</v>
      </c>
      <c r="B92" s="186">
        <v>0.25714285714285712</v>
      </c>
      <c r="C92" s="186">
        <v>0.2</v>
      </c>
      <c r="D92" s="186">
        <v>0.09</v>
      </c>
      <c r="E92" s="186">
        <v>0.33</v>
      </c>
    </row>
    <row r="93" spans="1:5" x14ac:dyDescent="0.25">
      <c r="A93" t="s">
        <v>464</v>
      </c>
      <c r="B93" s="186">
        <v>0.24691358024691357</v>
      </c>
      <c r="C93" s="186">
        <v>0.14814814814814814</v>
      </c>
      <c r="D93" s="186">
        <v>0.6</v>
      </c>
      <c r="E93" s="186">
        <v>0.35</v>
      </c>
    </row>
    <row r="94" spans="1:5" x14ac:dyDescent="0.25">
      <c r="A94" t="s">
        <v>465</v>
      </c>
      <c r="B94" s="186">
        <v>0.5</v>
      </c>
      <c r="C94" s="186">
        <v>0.25</v>
      </c>
      <c r="D94" s="186">
        <v>0.4</v>
      </c>
      <c r="E94" s="186">
        <v>0.19</v>
      </c>
    </row>
    <row r="95" spans="1:5" x14ac:dyDescent="0.25">
      <c r="A95" t="s">
        <v>466</v>
      </c>
      <c r="B95" s="186">
        <v>0.2</v>
      </c>
      <c r="C95" s="186">
        <v>0.4</v>
      </c>
      <c r="D95" s="186">
        <v>0.46</v>
      </c>
      <c r="E95" s="186">
        <v>1</v>
      </c>
    </row>
    <row r="96" spans="1:5" x14ac:dyDescent="0.25">
      <c r="A96" t="s">
        <v>467</v>
      </c>
      <c r="B96" s="186">
        <v>0.4</v>
      </c>
      <c r="C96" s="186">
        <v>0.6</v>
      </c>
      <c r="D96" s="186">
        <v>0.57999999999999996</v>
      </c>
      <c r="E96" s="186">
        <v>0.62</v>
      </c>
    </row>
    <row r="97" spans="1:5" x14ac:dyDescent="0.25">
      <c r="A97" t="s">
        <v>468</v>
      </c>
      <c r="B97" s="186">
        <v>0.6</v>
      </c>
      <c r="C97" s="186">
        <v>0</v>
      </c>
      <c r="D97" s="186">
        <v>0.6</v>
      </c>
      <c r="E97" s="186">
        <v>0.3</v>
      </c>
    </row>
    <row r="98" spans="1:5" x14ac:dyDescent="0.25">
      <c r="A98" t="s">
        <v>469</v>
      </c>
      <c r="B98" s="186">
        <v>0.33333333333333331</v>
      </c>
      <c r="C98" s="186">
        <v>0.33333333333333331</v>
      </c>
      <c r="D98" s="186">
        <v>0.64</v>
      </c>
      <c r="E98" s="186">
        <v>0.51</v>
      </c>
    </row>
    <row r="99" spans="1:5" x14ac:dyDescent="0.25">
      <c r="A99" t="s">
        <v>470</v>
      </c>
      <c r="B99" s="186">
        <v>0.2</v>
      </c>
      <c r="C99" s="186">
        <v>0.2</v>
      </c>
      <c r="D99" s="186">
        <v>0.5</v>
      </c>
      <c r="E99" s="186">
        <v>0.41</v>
      </c>
    </row>
    <row r="100" spans="1:5" x14ac:dyDescent="0.25">
      <c r="A100" t="s">
        <v>471</v>
      </c>
      <c r="B100" s="186">
        <v>0.17948717948717949</v>
      </c>
      <c r="D100" s="186">
        <v>0.39</v>
      </c>
    </row>
    <row r="101" spans="1:5" x14ac:dyDescent="0.25">
      <c r="A101" t="s">
        <v>472</v>
      </c>
      <c r="B101" s="186">
        <v>0.5</v>
      </c>
      <c r="C101" s="186">
        <v>0.25</v>
      </c>
      <c r="D101" s="186">
        <v>0.55000000000000004</v>
      </c>
      <c r="E101" s="186">
        <v>0.61</v>
      </c>
    </row>
    <row r="102" spans="1:5" x14ac:dyDescent="0.25">
      <c r="A102" t="s">
        <v>473</v>
      </c>
      <c r="B102" s="186">
        <v>0.4</v>
      </c>
      <c r="C102" s="186">
        <v>0.2</v>
      </c>
      <c r="D102" s="186">
        <v>0.61</v>
      </c>
      <c r="E102" s="186">
        <v>0.13</v>
      </c>
    </row>
    <row r="103" spans="1:5" x14ac:dyDescent="0.25">
      <c r="A103" t="s">
        <v>474</v>
      </c>
      <c r="B103" s="186">
        <v>0.5</v>
      </c>
      <c r="C103" s="186">
        <v>0.16666666666666666</v>
      </c>
      <c r="D103" s="186">
        <v>0.72</v>
      </c>
      <c r="E103" s="186">
        <v>0.41</v>
      </c>
    </row>
    <row r="104" spans="1:5" x14ac:dyDescent="0.25">
      <c r="A104" t="s">
        <v>475</v>
      </c>
      <c r="B104" s="186">
        <v>0.16666666666666666</v>
      </c>
      <c r="C104" s="186">
        <v>0.16666666666666666</v>
      </c>
      <c r="D104" s="186">
        <v>0.71</v>
      </c>
      <c r="E104" s="186">
        <v>0.23</v>
      </c>
    </row>
    <row r="105" spans="1:5" x14ac:dyDescent="0.25">
      <c r="A105" t="s">
        <v>476</v>
      </c>
      <c r="B105" s="186">
        <v>0.46153846153846156</v>
      </c>
      <c r="C105" s="186">
        <v>0.15384615384615385</v>
      </c>
      <c r="D105" s="186">
        <v>0.55000000000000004</v>
      </c>
      <c r="E105" s="186">
        <v>7.0000000000000007E-2</v>
      </c>
    </row>
    <row r="106" spans="1:5" x14ac:dyDescent="0.25">
      <c r="A106" t="s">
        <v>477</v>
      </c>
      <c r="B106" s="186">
        <v>0.6</v>
      </c>
      <c r="C106" s="186">
        <v>0.5</v>
      </c>
      <c r="D106" s="186">
        <v>0.69</v>
      </c>
      <c r="E106" s="186">
        <v>0.71</v>
      </c>
    </row>
    <row r="107" spans="1:5" x14ac:dyDescent="0.25">
      <c r="A107" t="s">
        <v>478</v>
      </c>
      <c r="B107" s="186">
        <v>0.33333333333333331</v>
      </c>
      <c r="C107" s="186">
        <v>0</v>
      </c>
      <c r="D107" s="186">
        <v>0.62</v>
      </c>
      <c r="E107" s="186">
        <v>0.3</v>
      </c>
    </row>
    <row r="108" spans="1:5" x14ac:dyDescent="0.25">
      <c r="A108" t="s">
        <v>479</v>
      </c>
      <c r="B108" s="186">
        <v>0.6</v>
      </c>
      <c r="C108" s="186">
        <v>0</v>
      </c>
      <c r="D108" s="186">
        <v>0.61</v>
      </c>
      <c r="E108" s="186">
        <v>0.41</v>
      </c>
    </row>
    <row r="109" spans="1:5" x14ac:dyDescent="0.25">
      <c r="A109" t="s">
        <v>480</v>
      </c>
      <c r="B109" s="186">
        <v>0.44444444444444442</v>
      </c>
      <c r="C109" s="186">
        <v>0.33333333333333331</v>
      </c>
      <c r="D109" s="186">
        <v>0.57999999999999996</v>
      </c>
      <c r="E109" s="186">
        <v>0.57999999999999996</v>
      </c>
    </row>
    <row r="110" spans="1:5" x14ac:dyDescent="0.25">
      <c r="A110" t="s">
        <v>481</v>
      </c>
      <c r="B110" s="186">
        <v>0.44117647058823528</v>
      </c>
      <c r="C110" s="186">
        <v>0.11764705882352941</v>
      </c>
      <c r="D110" s="186">
        <v>0.59</v>
      </c>
      <c r="E110" s="186">
        <v>0.17</v>
      </c>
    </row>
    <row r="111" spans="1:5" x14ac:dyDescent="0.25">
      <c r="A111" t="s">
        <v>482</v>
      </c>
      <c r="B111" s="186">
        <v>0.33333333333333331</v>
      </c>
      <c r="C111" s="186">
        <v>0.33333333333333331</v>
      </c>
      <c r="D111" s="186">
        <v>0.48</v>
      </c>
      <c r="E111" s="186">
        <v>0.82</v>
      </c>
    </row>
    <row r="112" spans="1:5" x14ac:dyDescent="0.25">
      <c r="A112" t="s">
        <v>483</v>
      </c>
      <c r="B112" s="186">
        <v>0.4</v>
      </c>
      <c r="C112" s="186">
        <v>0.2</v>
      </c>
      <c r="D112" s="186">
        <v>0.61</v>
      </c>
      <c r="E112" s="186">
        <v>0.56000000000000005</v>
      </c>
    </row>
    <row r="113" spans="1:5" x14ac:dyDescent="0.25">
      <c r="A113" t="s">
        <v>484</v>
      </c>
      <c r="B113" s="186">
        <v>0.17857142857142858</v>
      </c>
      <c r="D113" s="186">
        <v>0.46</v>
      </c>
    </row>
    <row r="114" spans="1:5" x14ac:dyDescent="0.25">
      <c r="A114" t="s">
        <v>485</v>
      </c>
      <c r="B114" s="186">
        <v>0.61538461538461542</v>
      </c>
      <c r="C114" s="186">
        <v>0</v>
      </c>
      <c r="D114" s="186">
        <v>0.68</v>
      </c>
      <c r="E114" s="186">
        <v>0.38</v>
      </c>
    </row>
    <row r="115" spans="1:5" x14ac:dyDescent="0.25">
      <c r="A115" t="s">
        <v>486</v>
      </c>
      <c r="B115" s="186">
        <v>0.66666666666666663</v>
      </c>
      <c r="C115" s="186">
        <v>0.33333333333333331</v>
      </c>
      <c r="D115" s="186">
        <v>0.55000000000000004</v>
      </c>
      <c r="E115" s="186">
        <v>0.5</v>
      </c>
    </row>
    <row r="116" spans="1:5" x14ac:dyDescent="0.25">
      <c r="A116" t="s">
        <v>487</v>
      </c>
      <c r="B116" s="186">
        <v>0.3392857142857143</v>
      </c>
      <c r="C116" s="186">
        <v>0.19642857142857142</v>
      </c>
      <c r="D116" s="186">
        <v>0.55000000000000004</v>
      </c>
      <c r="E116" s="186">
        <v>0.22</v>
      </c>
    </row>
    <row r="117" spans="1:5" x14ac:dyDescent="0.25">
      <c r="A117" t="s">
        <v>488</v>
      </c>
      <c r="B117" s="186">
        <v>0.44444444444444442</v>
      </c>
      <c r="D117" s="186">
        <v>0.52</v>
      </c>
    </row>
    <row r="118" spans="1:5" x14ac:dyDescent="0.25">
      <c r="A118" t="s">
        <v>489</v>
      </c>
      <c r="B118" s="186">
        <v>0.2</v>
      </c>
      <c r="C118" s="186">
        <v>0.8</v>
      </c>
      <c r="D118" s="186">
        <v>0.67</v>
      </c>
      <c r="E118" s="186">
        <v>0.67</v>
      </c>
    </row>
    <row r="119" spans="1:5" x14ac:dyDescent="0.25">
      <c r="A119" t="s">
        <v>490</v>
      </c>
      <c r="B119" s="186">
        <v>0.2857142857142857</v>
      </c>
      <c r="C119" s="186">
        <v>0.42857142857142855</v>
      </c>
      <c r="D119" s="186">
        <v>0.13</v>
      </c>
      <c r="E119" s="186">
        <v>0.1</v>
      </c>
    </row>
    <row r="120" spans="1:5" x14ac:dyDescent="0.25">
      <c r="A120" t="s">
        <v>491</v>
      </c>
      <c r="B120" s="186">
        <v>0.5714285714285714</v>
      </c>
      <c r="C120" s="186">
        <v>0.42857142857142855</v>
      </c>
      <c r="D120" s="186">
        <v>0.63</v>
      </c>
      <c r="E120" s="186">
        <v>0.78</v>
      </c>
    </row>
    <row r="121" spans="1:5" x14ac:dyDescent="0.25">
      <c r="A121" t="s">
        <v>492</v>
      </c>
      <c r="B121" s="186">
        <v>0.38461538461538464</v>
      </c>
      <c r="C121" s="186">
        <v>0.46153846153846156</v>
      </c>
      <c r="D121" s="186">
        <v>0.57999999999999996</v>
      </c>
      <c r="E121" s="186">
        <v>0.67</v>
      </c>
    </row>
    <row r="122" spans="1:5" x14ac:dyDescent="0.25">
      <c r="A122" t="s">
        <v>493</v>
      </c>
      <c r="B122" s="186">
        <v>0.5</v>
      </c>
      <c r="C122" s="186">
        <v>8.3333333333333329E-2</v>
      </c>
      <c r="D122" s="186">
        <v>0.65</v>
      </c>
      <c r="E122" s="186">
        <v>0.11</v>
      </c>
    </row>
    <row r="123" spans="1:5" x14ac:dyDescent="0.25">
      <c r="A123" t="s">
        <v>494</v>
      </c>
      <c r="B123" s="186">
        <v>0.44117647058823528</v>
      </c>
      <c r="C123" s="186">
        <v>0.11764705882352941</v>
      </c>
      <c r="D123" s="186">
        <v>0.47</v>
      </c>
      <c r="E123" s="186">
        <v>0.11</v>
      </c>
    </row>
    <row r="124" spans="1:5" x14ac:dyDescent="0.25">
      <c r="A124" t="s">
        <v>495</v>
      </c>
      <c r="B124" s="186">
        <v>0.61538461538461542</v>
      </c>
      <c r="C124" s="186">
        <v>0.30769230769230771</v>
      </c>
      <c r="D124" s="186">
        <v>0.67</v>
      </c>
      <c r="E124" s="186">
        <v>0.2</v>
      </c>
    </row>
    <row r="125" spans="1:5" x14ac:dyDescent="0.25">
      <c r="A125" t="s">
        <v>496</v>
      </c>
      <c r="B125" s="186">
        <v>0.1111111111111111</v>
      </c>
      <c r="C125" s="186">
        <v>0.22222222222222221</v>
      </c>
      <c r="D125" s="186">
        <v>0.75</v>
      </c>
      <c r="E125" s="186">
        <v>0.45</v>
      </c>
    </row>
    <row r="126" spans="1:5" x14ac:dyDescent="0.25">
      <c r="A126" t="s">
        <v>497</v>
      </c>
      <c r="B126" s="186">
        <v>0.7142857142857143</v>
      </c>
      <c r="C126" s="186">
        <v>0.14285714285714285</v>
      </c>
      <c r="D126" s="186">
        <v>0.55000000000000004</v>
      </c>
      <c r="E126" s="186">
        <v>0.22</v>
      </c>
    </row>
    <row r="127" spans="1:5" x14ac:dyDescent="0.25">
      <c r="A127" t="s">
        <v>498</v>
      </c>
      <c r="B127" s="186">
        <v>0.33333333333333331</v>
      </c>
      <c r="C127" s="186">
        <v>0</v>
      </c>
      <c r="D127" s="186">
        <v>0.63</v>
      </c>
      <c r="E127" s="186">
        <v>0.2</v>
      </c>
    </row>
    <row r="128" spans="1:5" x14ac:dyDescent="0.25">
      <c r="A128" t="s">
        <v>499</v>
      </c>
      <c r="B128" s="186">
        <v>0.36363636363636365</v>
      </c>
      <c r="C128" s="186">
        <v>0.27272727272727271</v>
      </c>
      <c r="D128" s="186">
        <v>0.67</v>
      </c>
      <c r="E128" s="186">
        <v>0.3</v>
      </c>
    </row>
    <row r="129" spans="1:5" x14ac:dyDescent="0.25">
      <c r="A129" t="s">
        <v>500</v>
      </c>
      <c r="B129" s="186">
        <v>0.2857142857142857</v>
      </c>
      <c r="C129" s="186">
        <v>0.14285714285714285</v>
      </c>
      <c r="D129" s="186">
        <v>0.67</v>
      </c>
      <c r="E129" s="186">
        <v>0.34</v>
      </c>
    </row>
    <row r="130" spans="1:5" x14ac:dyDescent="0.25">
      <c r="A130" t="s">
        <v>501</v>
      </c>
      <c r="B130" s="186">
        <v>0.38</v>
      </c>
      <c r="C130" s="186">
        <v>0.13</v>
      </c>
      <c r="D130" s="186">
        <v>0.54</v>
      </c>
      <c r="E130" s="186">
        <v>0.19</v>
      </c>
    </row>
    <row r="131" spans="1:5" x14ac:dyDescent="0.25">
      <c r="A131" t="s">
        <v>502</v>
      </c>
      <c r="B131" s="186">
        <v>0.66666666666666663</v>
      </c>
      <c r="C131" s="186">
        <v>0.33333333333333331</v>
      </c>
      <c r="D131" s="186">
        <v>0.57999999999999996</v>
      </c>
      <c r="E131" s="186">
        <v>0.24</v>
      </c>
    </row>
    <row r="132" spans="1:5" x14ac:dyDescent="0.25">
      <c r="A132" t="s">
        <v>503</v>
      </c>
      <c r="B132" s="186">
        <v>0.21052631578947367</v>
      </c>
      <c r="C132" s="186">
        <v>0.10526315789473684</v>
      </c>
      <c r="D132" s="186">
        <v>0.47</v>
      </c>
      <c r="E132" s="186">
        <v>0.22</v>
      </c>
    </row>
    <row r="133" spans="1:5" x14ac:dyDescent="0.25">
      <c r="A133" t="s">
        <v>504</v>
      </c>
      <c r="B133" s="186">
        <v>0.45454545454545453</v>
      </c>
      <c r="C133" s="186">
        <v>9.0909090909090912E-2</v>
      </c>
      <c r="D133" s="186">
        <v>0.65</v>
      </c>
      <c r="E133" s="186">
        <v>0.31</v>
      </c>
    </row>
    <row r="134" spans="1:5" x14ac:dyDescent="0.25">
      <c r="A134" t="s">
        <v>505</v>
      </c>
      <c r="B134" s="186">
        <v>0.5</v>
      </c>
      <c r="D134" s="186">
        <v>0.06</v>
      </c>
    </row>
    <row r="135" spans="1:5" x14ac:dyDescent="0.25">
      <c r="A135" t="s">
        <v>506</v>
      </c>
      <c r="B135" s="186">
        <v>0.2857142857142857</v>
      </c>
      <c r="C135" s="186">
        <v>0</v>
      </c>
      <c r="D135" s="186">
        <v>0.7</v>
      </c>
      <c r="E135" s="186">
        <v>0.2</v>
      </c>
    </row>
    <row r="136" spans="1:5" x14ac:dyDescent="0.25">
      <c r="A136" t="s">
        <v>507</v>
      </c>
      <c r="B136" s="186">
        <v>0.16666666666666666</v>
      </c>
      <c r="C136" s="186">
        <v>0.33333333333333331</v>
      </c>
      <c r="D136" s="186">
        <v>0.53</v>
      </c>
      <c r="E136" s="186">
        <v>0.14000000000000001</v>
      </c>
    </row>
    <row r="137" spans="1:5" x14ac:dyDescent="0.25">
      <c r="A137" t="s">
        <v>508</v>
      </c>
      <c r="B137" s="186">
        <v>0.55000000000000004</v>
      </c>
      <c r="C137" s="186">
        <v>0.09</v>
      </c>
      <c r="D137" s="186">
        <v>0.68</v>
      </c>
      <c r="E137" s="186">
        <v>0.26</v>
      </c>
    </row>
    <row r="138" spans="1:5" x14ac:dyDescent="0.25">
      <c r="A138" t="s">
        <v>509</v>
      </c>
      <c r="B138" s="186">
        <v>0.23529411764705882</v>
      </c>
      <c r="C138" s="186">
        <v>0.29411764705882354</v>
      </c>
      <c r="D138" s="186">
        <v>0.71</v>
      </c>
      <c r="E138" s="186">
        <v>0.32</v>
      </c>
    </row>
    <row r="139" spans="1:5" x14ac:dyDescent="0.25">
      <c r="A139" t="s">
        <v>510</v>
      </c>
      <c r="B139" s="186">
        <v>0.44</v>
      </c>
      <c r="C139" s="186">
        <v>0.17</v>
      </c>
      <c r="D139" s="186">
        <v>0.65</v>
      </c>
      <c r="E139" s="186">
        <v>0.57999999999999996</v>
      </c>
    </row>
    <row r="140" spans="1:5" x14ac:dyDescent="0.25">
      <c r="A140" t="s">
        <v>511</v>
      </c>
      <c r="B140" s="186">
        <v>0.2</v>
      </c>
      <c r="C140" s="186">
        <v>0</v>
      </c>
      <c r="D140" s="186">
        <v>0.6</v>
      </c>
      <c r="E140" s="186">
        <v>0.54</v>
      </c>
    </row>
    <row r="141" spans="1:5" x14ac:dyDescent="0.25">
      <c r="A141" t="s">
        <v>512</v>
      </c>
      <c r="B141" s="186">
        <v>0</v>
      </c>
      <c r="C141" s="186">
        <v>0.2</v>
      </c>
      <c r="D141" s="186">
        <v>0.7</v>
      </c>
      <c r="E141" s="186">
        <v>0.83</v>
      </c>
    </row>
    <row r="142" spans="1:5" x14ac:dyDescent="0.25">
      <c r="A142" t="s">
        <v>513</v>
      </c>
      <c r="B142" s="186">
        <v>0.6428571428571429</v>
      </c>
      <c r="C142" s="186">
        <v>0.21428571428571427</v>
      </c>
      <c r="D142" s="186">
        <v>0.65</v>
      </c>
      <c r="E142" s="186">
        <v>0.75</v>
      </c>
    </row>
    <row r="143" spans="1:5" x14ac:dyDescent="0.25">
      <c r="A143" t="s">
        <v>514</v>
      </c>
      <c r="B143" s="186">
        <v>0.25</v>
      </c>
      <c r="C143" s="186">
        <v>0.125</v>
      </c>
      <c r="D143" s="186">
        <v>0.61</v>
      </c>
      <c r="E143" s="186">
        <v>0.61</v>
      </c>
    </row>
    <row r="144" spans="1:5" x14ac:dyDescent="0.25">
      <c r="A144" t="s">
        <v>515</v>
      </c>
      <c r="B144" s="186">
        <v>0.58333333333333337</v>
      </c>
      <c r="C144" s="186">
        <v>4.1666666666666664E-2</v>
      </c>
      <c r="D144" s="186">
        <v>0.68</v>
      </c>
      <c r="E144" s="186">
        <v>0.19</v>
      </c>
    </row>
    <row r="145" spans="1:5" x14ac:dyDescent="0.25">
      <c r="A145" t="s">
        <v>516</v>
      </c>
      <c r="B145" s="186">
        <v>0.2857142857142857</v>
      </c>
      <c r="C145" s="186">
        <v>0</v>
      </c>
      <c r="D145" s="186">
        <v>0.56000000000000005</v>
      </c>
      <c r="E145" s="186">
        <v>0.33</v>
      </c>
    </row>
    <row r="146" spans="1:5" x14ac:dyDescent="0.25">
      <c r="A146" t="s">
        <v>517</v>
      </c>
      <c r="B146" s="186">
        <v>0.5</v>
      </c>
      <c r="C146" s="186">
        <v>0.33333333333333331</v>
      </c>
      <c r="D146" s="186">
        <v>0.52</v>
      </c>
      <c r="E146" s="186">
        <v>0.48</v>
      </c>
    </row>
    <row r="147" spans="1:5" x14ac:dyDescent="0.25">
      <c r="A147" t="s">
        <v>518</v>
      </c>
      <c r="B147" s="186">
        <v>0.296875</v>
      </c>
      <c r="C147" s="186">
        <v>0.08</v>
      </c>
      <c r="D147" s="186">
        <v>0.7</v>
      </c>
      <c r="E147" s="186">
        <v>0.17</v>
      </c>
    </row>
    <row r="148" spans="1:5" x14ac:dyDescent="0.25">
      <c r="A148" t="s">
        <v>519</v>
      </c>
      <c r="B148" s="186">
        <v>0.5</v>
      </c>
      <c r="C148" s="186">
        <v>0.17</v>
      </c>
      <c r="D148" s="186">
        <v>0.56000000000000005</v>
      </c>
      <c r="E148" s="186">
        <v>0.14000000000000001</v>
      </c>
    </row>
    <row r="149" spans="1:5" x14ac:dyDescent="0.25">
      <c r="A149" t="s">
        <v>520</v>
      </c>
      <c r="B149" s="186">
        <v>0.40909090909090912</v>
      </c>
      <c r="D149" s="186">
        <v>0.39</v>
      </c>
    </row>
    <row r="150" spans="1:5" x14ac:dyDescent="0.25">
      <c r="A150" t="s">
        <v>521</v>
      </c>
      <c r="B150" s="186">
        <v>0.6</v>
      </c>
      <c r="C150" s="186">
        <v>0.8</v>
      </c>
      <c r="D150" s="186">
        <v>0.77</v>
      </c>
      <c r="E150" s="186">
        <v>0.93</v>
      </c>
    </row>
    <row r="151" spans="1:5" x14ac:dyDescent="0.25">
      <c r="A151" t="s">
        <v>522</v>
      </c>
      <c r="B151" s="186">
        <v>0.5</v>
      </c>
      <c r="C151" s="186">
        <v>0.22222222222222221</v>
      </c>
      <c r="D151" s="186">
        <v>0.56999999999999995</v>
      </c>
      <c r="E151" s="186">
        <v>0.28000000000000003</v>
      </c>
    </row>
    <row r="152" spans="1:5" x14ac:dyDescent="0.25">
      <c r="A152" t="s">
        <v>523</v>
      </c>
      <c r="B152" s="186">
        <v>0.5</v>
      </c>
      <c r="C152" s="186">
        <v>0</v>
      </c>
      <c r="D152" s="186">
        <v>0.82</v>
      </c>
      <c r="E152" s="186">
        <v>0.69</v>
      </c>
    </row>
    <row r="153" spans="1:5" x14ac:dyDescent="0.25">
      <c r="A153" t="s">
        <v>524</v>
      </c>
      <c r="B153" s="186">
        <v>0.21428571428571427</v>
      </c>
      <c r="C153" s="186">
        <v>7.1428571428571425E-2</v>
      </c>
      <c r="D153" s="186">
        <v>0.52</v>
      </c>
      <c r="E153" s="186">
        <v>0.17</v>
      </c>
    </row>
    <row r="154" spans="1:5" x14ac:dyDescent="0.25">
      <c r="A154" t="s">
        <v>525</v>
      </c>
      <c r="B154" s="186">
        <v>0.2857142857142857</v>
      </c>
      <c r="C154" s="186">
        <v>0.14285714285714285</v>
      </c>
      <c r="D154" s="186">
        <v>0.52</v>
      </c>
      <c r="E154" s="186">
        <v>0.21</v>
      </c>
    </row>
    <row r="155" spans="1:5" x14ac:dyDescent="0.25">
      <c r="A155" t="s">
        <v>526</v>
      </c>
      <c r="B155" s="186">
        <v>0.6</v>
      </c>
      <c r="C155" s="186">
        <v>0</v>
      </c>
      <c r="D155" s="186">
        <v>0.45</v>
      </c>
      <c r="E155" s="186">
        <v>0.09</v>
      </c>
    </row>
    <row r="156" spans="1:5" x14ac:dyDescent="0.25">
      <c r="A156" t="s">
        <v>527</v>
      </c>
      <c r="B156" s="186">
        <v>0.25</v>
      </c>
      <c r="C156" s="186">
        <v>0</v>
      </c>
      <c r="D156" s="186">
        <v>0.65</v>
      </c>
      <c r="E156" s="186">
        <v>0.16</v>
      </c>
    </row>
    <row r="157" spans="1:5" x14ac:dyDescent="0.25">
      <c r="A157" t="s">
        <v>528</v>
      </c>
      <c r="B157" s="186">
        <v>0.16666666666666666</v>
      </c>
      <c r="C157" s="186">
        <v>0.33333333333333331</v>
      </c>
      <c r="D157" s="186">
        <v>0.67</v>
      </c>
      <c r="E157" s="186">
        <v>0.48</v>
      </c>
    </row>
    <row r="158" spans="1:5" x14ac:dyDescent="0.25">
      <c r="A158" t="s">
        <v>529</v>
      </c>
      <c r="B158" s="186">
        <v>0.45454545454545453</v>
      </c>
      <c r="C158" s="186">
        <v>0</v>
      </c>
      <c r="D158" s="186">
        <v>0.65</v>
      </c>
      <c r="E158" s="186">
        <v>0.11</v>
      </c>
    </row>
    <row r="159" spans="1:5" x14ac:dyDescent="0.25">
      <c r="A159" t="s">
        <v>530</v>
      </c>
      <c r="B159" s="186">
        <v>0.33333333333333331</v>
      </c>
      <c r="C159" s="186">
        <v>0.33333333333333331</v>
      </c>
      <c r="D159" s="186">
        <v>0.55000000000000004</v>
      </c>
      <c r="E159" s="186">
        <v>0.4</v>
      </c>
    </row>
    <row r="160" spans="1:5" x14ac:dyDescent="0.25">
      <c r="A160" t="s">
        <v>531</v>
      </c>
      <c r="B160" s="186">
        <v>0.4</v>
      </c>
      <c r="C160" s="186">
        <v>0</v>
      </c>
      <c r="D160" s="186">
        <v>0.65</v>
      </c>
      <c r="E160" s="186">
        <v>0.55000000000000004</v>
      </c>
    </row>
    <row r="161" spans="1:5" x14ac:dyDescent="0.25">
      <c r="A161" t="s">
        <v>532</v>
      </c>
      <c r="B161" s="186">
        <v>0.16666666666666666</v>
      </c>
      <c r="C161" s="186">
        <v>0.16666666666666666</v>
      </c>
      <c r="D161" s="186">
        <v>0.68</v>
      </c>
      <c r="E161" s="186">
        <v>0.5</v>
      </c>
    </row>
    <row r="162" spans="1:5" x14ac:dyDescent="0.25">
      <c r="A162" t="s">
        <v>533</v>
      </c>
      <c r="B162" s="186">
        <v>0.33333333333333331</v>
      </c>
      <c r="C162" s="186">
        <v>0.5</v>
      </c>
      <c r="D162" s="186">
        <v>0.7</v>
      </c>
      <c r="E162" s="186">
        <v>0.99</v>
      </c>
    </row>
    <row r="163" spans="1:5" x14ac:dyDescent="0.25">
      <c r="A163" t="s">
        <v>534</v>
      </c>
      <c r="B163" s="186">
        <v>0.55555555555555558</v>
      </c>
      <c r="C163" s="186">
        <v>0.22222222222222221</v>
      </c>
      <c r="D163" s="186">
        <v>0.65</v>
      </c>
      <c r="E163" s="186">
        <v>0.31</v>
      </c>
    </row>
    <row r="164" spans="1:5" x14ac:dyDescent="0.25">
      <c r="A164" t="s">
        <v>535</v>
      </c>
      <c r="B164" s="186">
        <v>0.5714285714285714</v>
      </c>
      <c r="C164" s="186">
        <v>0.7142857142857143</v>
      </c>
      <c r="D164" s="186">
        <v>0.67</v>
      </c>
      <c r="E164" s="186">
        <v>0.38</v>
      </c>
    </row>
    <row r="165" spans="1:5" x14ac:dyDescent="0.25">
      <c r="A165" t="s">
        <v>536</v>
      </c>
      <c r="B165" s="186">
        <v>0.16666666666666666</v>
      </c>
      <c r="C165" s="186">
        <v>0.16666666666666666</v>
      </c>
      <c r="D165" s="186">
        <v>0.44</v>
      </c>
      <c r="E165" s="186">
        <v>0.37</v>
      </c>
    </row>
    <row r="166" spans="1:5" x14ac:dyDescent="0.25">
      <c r="A166" t="s">
        <v>537</v>
      </c>
      <c r="B166" s="186">
        <v>0.36363636363636365</v>
      </c>
      <c r="C166" s="186">
        <v>0.27272727272727271</v>
      </c>
      <c r="D166" s="186">
        <v>0.56999999999999995</v>
      </c>
      <c r="E166" s="186">
        <v>0.37</v>
      </c>
    </row>
    <row r="167" spans="1:5" x14ac:dyDescent="0.25">
      <c r="A167" t="s">
        <v>1011</v>
      </c>
      <c r="B167" s="186">
        <v>0.37751671525479175</v>
      </c>
      <c r="C167" s="186">
        <v>0.23940357384051297</v>
      </c>
      <c r="D167" s="186">
        <v>0.57536585365853687</v>
      </c>
      <c r="E167" s="186">
        <v>0.38012903225806444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99"/>
  <sheetViews>
    <sheetView workbookViewId="0">
      <selection activeCell="N3" sqref="N3"/>
    </sheetView>
  </sheetViews>
  <sheetFormatPr defaultRowHeight="15" x14ac:dyDescent="0.25"/>
  <cols>
    <col min="1" max="1" width="40.42578125" bestFit="1" customWidth="1"/>
    <col min="2" max="2" width="30" bestFit="1" customWidth="1"/>
    <col min="3" max="3" width="28" bestFit="1" customWidth="1"/>
    <col min="5" max="5" width="51" bestFit="1" customWidth="1"/>
    <col min="6" max="6" width="39.7109375" customWidth="1"/>
    <col min="7" max="7" width="28.140625" bestFit="1" customWidth="1"/>
    <col min="9" max="9" width="64.28515625" bestFit="1" customWidth="1"/>
    <col min="10" max="10" width="46.28515625" customWidth="1"/>
    <col min="11" max="11" width="28" bestFit="1" customWidth="1"/>
    <col min="13" max="13" width="36" customWidth="1"/>
    <col min="14" max="14" width="47" customWidth="1"/>
    <col min="15" max="15" width="14.28515625" customWidth="1"/>
  </cols>
  <sheetData>
    <row r="1" spans="1:15" x14ac:dyDescent="0.25">
      <c r="C1" s="8" t="s">
        <v>598</v>
      </c>
    </row>
    <row r="2" spans="1:15" x14ac:dyDescent="0.25">
      <c r="C2" s="8"/>
    </row>
    <row r="3" spans="1:15" x14ac:dyDescent="0.25">
      <c r="A3" s="193" t="s">
        <v>219</v>
      </c>
      <c r="B3" s="193"/>
      <c r="C3" s="193"/>
      <c r="E3" s="193" t="s">
        <v>220</v>
      </c>
      <c r="F3" s="193"/>
      <c r="G3" s="193"/>
      <c r="I3" s="193" t="s">
        <v>599</v>
      </c>
      <c r="J3" s="193"/>
      <c r="K3" s="193"/>
      <c r="N3" s="15" t="s">
        <v>239</v>
      </c>
    </row>
    <row r="4" spans="1:15" s="15" customFormat="1" ht="60" x14ac:dyDescent="0.25">
      <c r="A4" s="15" t="s">
        <v>600</v>
      </c>
      <c r="B4" s="15" t="s">
        <v>368</v>
      </c>
      <c r="C4" s="15" t="s">
        <v>587</v>
      </c>
      <c r="E4" s="15" t="s">
        <v>600</v>
      </c>
      <c r="F4" s="15" t="s">
        <v>368</v>
      </c>
      <c r="G4" s="15" t="s">
        <v>587</v>
      </c>
      <c r="I4" s="15" t="s">
        <v>600</v>
      </c>
      <c r="J4" s="15" t="s">
        <v>368</v>
      </c>
      <c r="K4" s="15" t="s">
        <v>587</v>
      </c>
      <c r="M4" s="15" t="s">
        <v>3</v>
      </c>
      <c r="N4" s="15" t="s">
        <v>4</v>
      </c>
      <c r="O4" s="97" t="s">
        <v>876</v>
      </c>
    </row>
    <row r="5" spans="1:15" x14ac:dyDescent="0.25">
      <c r="A5" s="1" t="s">
        <v>227</v>
      </c>
      <c r="B5" s="1" t="s">
        <v>14</v>
      </c>
      <c r="C5">
        <v>5</v>
      </c>
      <c r="E5" s="52" t="s">
        <v>227</v>
      </c>
      <c r="F5" s="52" t="s">
        <v>190</v>
      </c>
      <c r="G5" s="53">
        <v>5</v>
      </c>
      <c r="I5" s="54" t="s">
        <v>227</v>
      </c>
      <c r="J5" s="54" t="s">
        <v>14</v>
      </c>
      <c r="K5" s="55">
        <v>5</v>
      </c>
      <c r="M5" t="s">
        <v>227</v>
      </c>
      <c r="N5" t="s">
        <v>14</v>
      </c>
      <c r="O5">
        <v>5</v>
      </c>
    </row>
    <row r="6" spans="1:15" x14ac:dyDescent="0.25">
      <c r="A6" s="1" t="s">
        <v>59</v>
      </c>
      <c r="B6" s="1" t="s">
        <v>231</v>
      </c>
      <c r="C6">
        <v>7</v>
      </c>
      <c r="E6" s="56" t="s">
        <v>59</v>
      </c>
      <c r="F6" s="56" t="s">
        <v>601</v>
      </c>
      <c r="G6" s="57">
        <v>7</v>
      </c>
      <c r="I6" s="31" t="s">
        <v>59</v>
      </c>
      <c r="J6" s="31" t="s">
        <v>231</v>
      </c>
      <c r="K6" s="37">
        <v>6</v>
      </c>
      <c r="M6" t="s">
        <v>59</v>
      </c>
      <c r="N6" t="s">
        <v>231</v>
      </c>
      <c r="O6">
        <v>6</v>
      </c>
    </row>
    <row r="7" spans="1:15" x14ac:dyDescent="0.25">
      <c r="A7" s="1" t="s">
        <v>59</v>
      </c>
      <c r="B7" s="1" t="s">
        <v>14</v>
      </c>
      <c r="C7">
        <v>28</v>
      </c>
      <c r="E7" s="56" t="s">
        <v>59</v>
      </c>
      <c r="F7" s="56" t="s">
        <v>190</v>
      </c>
      <c r="G7" s="57">
        <v>21</v>
      </c>
      <c r="I7" s="31" t="s">
        <v>59</v>
      </c>
      <c r="J7" s="31" t="s">
        <v>10</v>
      </c>
      <c r="K7" s="37">
        <v>30</v>
      </c>
      <c r="M7" t="s">
        <v>59</v>
      </c>
      <c r="N7" t="s">
        <v>14</v>
      </c>
      <c r="O7">
        <v>29</v>
      </c>
    </row>
    <row r="8" spans="1:15" x14ac:dyDescent="0.25">
      <c r="A8" s="1" t="s">
        <v>59</v>
      </c>
      <c r="B8" s="1" t="s">
        <v>10</v>
      </c>
      <c r="C8">
        <v>28</v>
      </c>
      <c r="E8" s="58" t="s">
        <v>59</v>
      </c>
      <c r="F8" s="58" t="s">
        <v>191</v>
      </c>
      <c r="G8" s="59">
        <v>21</v>
      </c>
      <c r="I8" s="31" t="s">
        <v>59</v>
      </c>
      <c r="J8" s="31" t="s">
        <v>14</v>
      </c>
      <c r="K8" s="37">
        <v>30</v>
      </c>
      <c r="M8" t="s">
        <v>59</v>
      </c>
      <c r="N8" t="s">
        <v>10</v>
      </c>
      <c r="O8">
        <v>29</v>
      </c>
    </row>
    <row r="9" spans="1:15" x14ac:dyDescent="0.25">
      <c r="A9" s="1" t="s">
        <v>115</v>
      </c>
      <c r="B9" s="1" t="s">
        <v>14</v>
      </c>
      <c r="C9">
        <v>10</v>
      </c>
      <c r="E9" s="58" t="s">
        <v>115</v>
      </c>
      <c r="F9" s="58" t="s">
        <v>190</v>
      </c>
      <c r="G9" s="59">
        <v>8</v>
      </c>
      <c r="I9" s="31" t="s">
        <v>115</v>
      </c>
      <c r="J9" s="31" t="s">
        <v>14</v>
      </c>
      <c r="K9" s="37">
        <v>10</v>
      </c>
      <c r="M9" t="s">
        <v>115</v>
      </c>
      <c r="N9" t="s">
        <v>14</v>
      </c>
      <c r="O9">
        <v>11</v>
      </c>
    </row>
    <row r="10" spans="1:15" x14ac:dyDescent="0.25">
      <c r="A10" s="1" t="s">
        <v>109</v>
      </c>
      <c r="B10" s="1" t="s">
        <v>14</v>
      </c>
      <c r="C10">
        <v>21</v>
      </c>
      <c r="E10" s="58" t="s">
        <v>109</v>
      </c>
      <c r="F10" s="58" t="s">
        <v>190</v>
      </c>
      <c r="G10" s="59">
        <v>23</v>
      </c>
      <c r="I10" s="31" t="s">
        <v>109</v>
      </c>
      <c r="J10" s="31" t="s">
        <v>14</v>
      </c>
      <c r="K10" s="37">
        <v>23</v>
      </c>
      <c r="M10" t="s">
        <v>109</v>
      </c>
      <c r="N10" t="s">
        <v>14</v>
      </c>
      <c r="O10">
        <v>30</v>
      </c>
    </row>
    <row r="11" spans="1:15" x14ac:dyDescent="0.25">
      <c r="A11" s="1" t="s">
        <v>124</v>
      </c>
      <c r="B11" s="1" t="s">
        <v>14</v>
      </c>
      <c r="C11">
        <v>5</v>
      </c>
      <c r="E11" s="56" t="s">
        <v>124</v>
      </c>
      <c r="F11" s="56" t="s">
        <v>190</v>
      </c>
      <c r="G11" s="57">
        <v>5</v>
      </c>
      <c r="I11" s="31" t="s">
        <v>124</v>
      </c>
      <c r="J11" s="31" t="s">
        <v>14</v>
      </c>
      <c r="K11" s="37">
        <v>7</v>
      </c>
      <c r="M11" t="s">
        <v>124</v>
      </c>
      <c r="N11" t="s">
        <v>14</v>
      </c>
      <c r="O11">
        <v>5</v>
      </c>
    </row>
    <row r="12" spans="1:15" x14ac:dyDescent="0.25">
      <c r="A12" s="1" t="s">
        <v>56</v>
      </c>
      <c r="B12" s="1" t="s">
        <v>14</v>
      </c>
      <c r="C12">
        <v>7</v>
      </c>
      <c r="E12" s="58" t="s">
        <v>56</v>
      </c>
      <c r="F12" s="58" t="s">
        <v>192</v>
      </c>
      <c r="G12" s="59">
        <v>8</v>
      </c>
      <c r="I12" s="31" t="s">
        <v>56</v>
      </c>
      <c r="J12" s="31" t="s">
        <v>14</v>
      </c>
      <c r="K12" s="37">
        <v>6</v>
      </c>
      <c r="M12" t="s">
        <v>877</v>
      </c>
      <c r="N12" t="s">
        <v>14</v>
      </c>
      <c r="O12">
        <v>9</v>
      </c>
    </row>
    <row r="13" spans="1:15" x14ac:dyDescent="0.25">
      <c r="A13" s="1" t="s">
        <v>150</v>
      </c>
      <c r="B13" s="1" t="s">
        <v>14</v>
      </c>
      <c r="C13">
        <v>7</v>
      </c>
      <c r="E13" s="58" t="s">
        <v>150</v>
      </c>
      <c r="F13" s="58" t="s">
        <v>190</v>
      </c>
      <c r="G13" s="59">
        <v>6</v>
      </c>
      <c r="I13" s="31" t="s">
        <v>575</v>
      </c>
      <c r="J13" s="31" t="s">
        <v>190</v>
      </c>
      <c r="K13" s="44">
        <v>6</v>
      </c>
      <c r="M13" t="s">
        <v>150</v>
      </c>
      <c r="N13" t="s">
        <v>14</v>
      </c>
      <c r="O13">
        <v>5</v>
      </c>
    </row>
    <row r="14" spans="1:15" x14ac:dyDescent="0.25">
      <c r="A14" s="1" t="s">
        <v>151</v>
      </c>
      <c r="B14" s="1" t="s">
        <v>14</v>
      </c>
      <c r="C14">
        <v>40</v>
      </c>
      <c r="E14" s="56" t="s">
        <v>151</v>
      </c>
      <c r="F14" s="56" t="s">
        <v>190</v>
      </c>
      <c r="G14" s="57">
        <v>40</v>
      </c>
      <c r="I14" s="31" t="s">
        <v>151</v>
      </c>
      <c r="J14" s="31" t="s">
        <v>14</v>
      </c>
      <c r="K14" s="37">
        <v>44</v>
      </c>
      <c r="M14" t="s">
        <v>878</v>
      </c>
      <c r="N14" t="s">
        <v>14</v>
      </c>
      <c r="O14">
        <v>6</v>
      </c>
    </row>
    <row r="15" spans="1:15" x14ac:dyDescent="0.25">
      <c r="A15" s="1" t="s">
        <v>106</v>
      </c>
      <c r="B15" s="1" t="s">
        <v>14</v>
      </c>
      <c r="C15">
        <v>7</v>
      </c>
      <c r="E15" s="56" t="s">
        <v>106</v>
      </c>
      <c r="F15" s="56" t="s">
        <v>190</v>
      </c>
      <c r="G15" s="57">
        <v>6</v>
      </c>
      <c r="I15" s="31" t="s">
        <v>106</v>
      </c>
      <c r="J15" s="31" t="s">
        <v>14</v>
      </c>
      <c r="K15" s="31">
        <v>8</v>
      </c>
      <c r="M15" t="s">
        <v>879</v>
      </c>
      <c r="N15" t="s">
        <v>14</v>
      </c>
      <c r="O15">
        <v>51</v>
      </c>
    </row>
    <row r="16" spans="1:15" x14ac:dyDescent="0.25">
      <c r="A16" s="1" t="s">
        <v>110</v>
      </c>
      <c r="B16" s="1" t="s">
        <v>14</v>
      </c>
      <c r="C16">
        <v>8</v>
      </c>
      <c r="E16" s="56" t="s">
        <v>110</v>
      </c>
      <c r="F16" s="56" t="s">
        <v>190</v>
      </c>
      <c r="G16" s="57">
        <v>9</v>
      </c>
      <c r="I16" s="31" t="s">
        <v>110</v>
      </c>
      <c r="J16" s="31" t="s">
        <v>14</v>
      </c>
      <c r="K16" s="37">
        <v>8</v>
      </c>
      <c r="M16" t="s">
        <v>106</v>
      </c>
      <c r="N16" t="s">
        <v>14</v>
      </c>
      <c r="O16">
        <v>9</v>
      </c>
    </row>
    <row r="17" spans="1:15" x14ac:dyDescent="0.25">
      <c r="A17" s="1" t="s">
        <v>112</v>
      </c>
      <c r="B17" s="1" t="s">
        <v>14</v>
      </c>
      <c r="C17">
        <v>5</v>
      </c>
      <c r="E17" s="56" t="s">
        <v>112</v>
      </c>
      <c r="F17" s="56" t="s">
        <v>190</v>
      </c>
      <c r="G17" s="57">
        <v>5</v>
      </c>
      <c r="I17" s="31" t="s">
        <v>112</v>
      </c>
      <c r="J17" s="35" t="s">
        <v>14</v>
      </c>
      <c r="K17" s="37">
        <v>6</v>
      </c>
      <c r="M17" t="s">
        <v>110</v>
      </c>
      <c r="N17" t="s">
        <v>14</v>
      </c>
      <c r="O17">
        <v>11</v>
      </c>
    </row>
    <row r="18" spans="1:15" x14ac:dyDescent="0.25">
      <c r="A18" s="1" t="s">
        <v>142</v>
      </c>
      <c r="B18" s="1" t="s">
        <v>14</v>
      </c>
      <c r="C18">
        <v>9</v>
      </c>
      <c r="E18" s="58" t="s">
        <v>142</v>
      </c>
      <c r="F18" s="58" t="s">
        <v>190</v>
      </c>
      <c r="G18" s="59">
        <v>9</v>
      </c>
      <c r="I18" s="31" t="s">
        <v>142</v>
      </c>
      <c r="J18" s="31" t="s">
        <v>14</v>
      </c>
      <c r="K18" s="37">
        <v>8</v>
      </c>
      <c r="M18" t="s">
        <v>138</v>
      </c>
      <c r="N18" t="s">
        <v>14</v>
      </c>
      <c r="O18">
        <v>6</v>
      </c>
    </row>
    <row r="19" spans="1:15" x14ac:dyDescent="0.25">
      <c r="A19" s="1" t="s">
        <v>175</v>
      </c>
      <c r="B19" s="1" t="s">
        <v>14</v>
      </c>
      <c r="C19">
        <v>7</v>
      </c>
      <c r="E19" s="56" t="s">
        <v>175</v>
      </c>
      <c r="F19" s="56" t="s">
        <v>190</v>
      </c>
      <c r="G19" s="57">
        <v>4</v>
      </c>
      <c r="I19" s="31" t="s">
        <v>175</v>
      </c>
      <c r="J19" s="31" t="s">
        <v>14</v>
      </c>
      <c r="K19" s="37">
        <v>7</v>
      </c>
      <c r="M19" t="s">
        <v>193</v>
      </c>
      <c r="N19" t="s">
        <v>14</v>
      </c>
      <c r="O19">
        <v>5</v>
      </c>
    </row>
    <row r="20" spans="1:15" x14ac:dyDescent="0.25">
      <c r="A20" s="1" t="s">
        <v>57</v>
      </c>
      <c r="B20" s="1" t="s">
        <v>14</v>
      </c>
      <c r="C20">
        <v>6</v>
      </c>
      <c r="E20" s="56" t="s">
        <v>57</v>
      </c>
      <c r="F20" s="56" t="s">
        <v>190</v>
      </c>
      <c r="G20" s="57">
        <v>5</v>
      </c>
      <c r="I20" s="31" t="s">
        <v>57</v>
      </c>
      <c r="J20" s="31" t="s">
        <v>14</v>
      </c>
      <c r="K20" s="37">
        <v>6</v>
      </c>
      <c r="M20" t="s">
        <v>112</v>
      </c>
      <c r="N20" t="s">
        <v>14</v>
      </c>
      <c r="O20">
        <v>5</v>
      </c>
    </row>
    <row r="21" spans="1:15" x14ac:dyDescent="0.25">
      <c r="A21" s="1" t="s">
        <v>24</v>
      </c>
      <c r="B21" s="1" t="s">
        <v>14</v>
      </c>
      <c r="C21">
        <v>6</v>
      </c>
      <c r="E21" s="58" t="s">
        <v>24</v>
      </c>
      <c r="F21" s="58" t="s">
        <v>190</v>
      </c>
      <c r="G21" s="59">
        <v>6</v>
      </c>
      <c r="I21" s="31" t="s">
        <v>24</v>
      </c>
      <c r="J21" s="35" t="s">
        <v>14</v>
      </c>
      <c r="K21" s="37">
        <v>6</v>
      </c>
      <c r="M21" t="s">
        <v>142</v>
      </c>
      <c r="N21" t="s">
        <v>14</v>
      </c>
      <c r="O21">
        <v>11</v>
      </c>
    </row>
    <row r="22" spans="1:15" x14ac:dyDescent="0.25">
      <c r="A22" s="1" t="s">
        <v>181</v>
      </c>
      <c r="B22" s="1" t="s">
        <v>14</v>
      </c>
      <c r="C22">
        <v>8</v>
      </c>
      <c r="E22" s="58" t="s">
        <v>181</v>
      </c>
      <c r="F22" s="58" t="s">
        <v>190</v>
      </c>
      <c r="G22" s="59">
        <v>7</v>
      </c>
      <c r="I22" s="31" t="s">
        <v>181</v>
      </c>
      <c r="J22" s="31" t="s">
        <v>14</v>
      </c>
      <c r="K22" s="37">
        <v>8</v>
      </c>
      <c r="M22" t="s">
        <v>175</v>
      </c>
      <c r="N22" t="s">
        <v>14</v>
      </c>
      <c r="O22">
        <v>5</v>
      </c>
    </row>
    <row r="23" spans="1:15" x14ac:dyDescent="0.25">
      <c r="A23" s="1" t="s">
        <v>91</v>
      </c>
      <c r="B23" s="1" t="s">
        <v>14</v>
      </c>
      <c r="C23">
        <v>5</v>
      </c>
      <c r="E23" s="56" t="s">
        <v>91</v>
      </c>
      <c r="F23" s="56" t="s">
        <v>190</v>
      </c>
      <c r="G23" s="57">
        <v>5</v>
      </c>
      <c r="I23" s="45" t="s">
        <v>91</v>
      </c>
      <c r="J23" s="38" t="s">
        <v>14</v>
      </c>
      <c r="K23" s="39">
        <v>5</v>
      </c>
      <c r="M23" t="s">
        <v>57</v>
      </c>
      <c r="N23" t="s">
        <v>14</v>
      </c>
      <c r="O23">
        <v>5</v>
      </c>
    </row>
    <row r="24" spans="1:15" x14ac:dyDescent="0.25">
      <c r="A24" s="60" t="s">
        <v>147</v>
      </c>
      <c r="B24" s="1" t="s">
        <v>14</v>
      </c>
      <c r="C24">
        <v>6</v>
      </c>
      <c r="E24" s="58" t="s">
        <v>147</v>
      </c>
      <c r="F24" s="58" t="s">
        <v>190</v>
      </c>
      <c r="G24" s="59">
        <v>7</v>
      </c>
      <c r="I24" s="31" t="s">
        <v>147</v>
      </c>
      <c r="J24" s="31" t="s">
        <v>14</v>
      </c>
      <c r="K24" s="37">
        <v>6</v>
      </c>
      <c r="M24" t="s">
        <v>24</v>
      </c>
      <c r="N24" t="s">
        <v>14</v>
      </c>
      <c r="O24">
        <v>5</v>
      </c>
    </row>
    <row r="25" spans="1:15" x14ac:dyDescent="0.25">
      <c r="A25" s="60" t="s">
        <v>107</v>
      </c>
      <c r="B25" s="1" t="s">
        <v>108</v>
      </c>
      <c r="C25">
        <v>5</v>
      </c>
      <c r="E25" s="56" t="s">
        <v>107</v>
      </c>
      <c r="F25" s="56" t="s">
        <v>108</v>
      </c>
      <c r="G25" s="57">
        <v>5</v>
      </c>
      <c r="I25" s="31" t="s">
        <v>107</v>
      </c>
      <c r="J25" s="31" t="s">
        <v>108</v>
      </c>
      <c r="K25" s="37">
        <v>5</v>
      </c>
      <c r="M25" t="s">
        <v>123</v>
      </c>
      <c r="N25" t="s">
        <v>14</v>
      </c>
      <c r="O25">
        <v>8</v>
      </c>
    </row>
    <row r="26" spans="1:15" x14ac:dyDescent="0.25">
      <c r="A26" s="1" t="s">
        <v>67</v>
      </c>
      <c r="B26" s="1" t="s">
        <v>14</v>
      </c>
      <c r="C26">
        <v>7</v>
      </c>
      <c r="E26" s="58" t="s">
        <v>67</v>
      </c>
      <c r="F26" s="58" t="s">
        <v>190</v>
      </c>
      <c r="G26" s="59">
        <v>7</v>
      </c>
      <c r="I26" s="31" t="s">
        <v>67</v>
      </c>
      <c r="J26" s="31" t="s">
        <v>14</v>
      </c>
      <c r="K26" s="37">
        <v>7</v>
      </c>
      <c r="M26" t="s">
        <v>181</v>
      </c>
      <c r="N26" t="s">
        <v>14</v>
      </c>
      <c r="O26">
        <v>7</v>
      </c>
    </row>
    <row r="27" spans="1:15" x14ac:dyDescent="0.25">
      <c r="A27" s="1" t="s">
        <v>148</v>
      </c>
      <c r="B27" s="1" t="s">
        <v>14</v>
      </c>
      <c r="C27">
        <v>5</v>
      </c>
      <c r="E27" s="56" t="s">
        <v>148</v>
      </c>
      <c r="F27" s="56" t="s">
        <v>190</v>
      </c>
      <c r="G27" s="57">
        <v>5</v>
      </c>
      <c r="I27" s="31" t="s">
        <v>148</v>
      </c>
      <c r="J27" s="31" t="s">
        <v>14</v>
      </c>
      <c r="K27" s="37">
        <v>6</v>
      </c>
      <c r="M27" t="s">
        <v>91</v>
      </c>
      <c r="N27" t="s">
        <v>14</v>
      </c>
      <c r="O27">
        <v>7</v>
      </c>
    </row>
    <row r="28" spans="1:15" x14ac:dyDescent="0.25">
      <c r="A28" s="1" t="s">
        <v>167</v>
      </c>
      <c r="B28" s="1" t="s">
        <v>158</v>
      </c>
      <c r="C28">
        <v>23</v>
      </c>
      <c r="E28" s="58" t="s">
        <v>167</v>
      </c>
      <c r="F28" s="58" t="s">
        <v>195</v>
      </c>
      <c r="G28" s="59">
        <v>40</v>
      </c>
      <c r="I28" s="31" t="s">
        <v>167</v>
      </c>
      <c r="J28" s="31" t="s">
        <v>158</v>
      </c>
      <c r="K28" s="37">
        <v>23</v>
      </c>
      <c r="M28" t="s">
        <v>147</v>
      </c>
      <c r="N28" t="s">
        <v>14</v>
      </c>
      <c r="O28">
        <v>6</v>
      </c>
    </row>
    <row r="29" spans="1:15" x14ac:dyDescent="0.25">
      <c r="A29" s="1" t="s">
        <v>167</v>
      </c>
      <c r="B29" s="1" t="s">
        <v>180</v>
      </c>
      <c r="C29">
        <v>42</v>
      </c>
      <c r="E29" s="58" t="s">
        <v>167</v>
      </c>
      <c r="F29" s="58" t="s">
        <v>194</v>
      </c>
      <c r="G29" s="59">
        <v>58</v>
      </c>
      <c r="I29" s="31" t="s">
        <v>167</v>
      </c>
      <c r="J29" s="31" t="s">
        <v>180</v>
      </c>
      <c r="K29" s="37">
        <v>42</v>
      </c>
      <c r="M29" t="s">
        <v>107</v>
      </c>
      <c r="N29" t="s">
        <v>108</v>
      </c>
      <c r="O29">
        <v>4</v>
      </c>
    </row>
    <row r="30" spans="1:15" x14ac:dyDescent="0.25">
      <c r="A30" s="1" t="s">
        <v>80</v>
      </c>
      <c r="B30" s="1" t="s">
        <v>14</v>
      </c>
      <c r="C30">
        <v>55</v>
      </c>
      <c r="E30" s="58" t="s">
        <v>80</v>
      </c>
      <c r="F30" s="58" t="s">
        <v>190</v>
      </c>
      <c r="G30" s="59">
        <v>53</v>
      </c>
      <c r="I30" s="31" t="s">
        <v>80</v>
      </c>
      <c r="J30" s="31" t="s">
        <v>14</v>
      </c>
      <c r="K30" s="37">
        <v>56</v>
      </c>
      <c r="M30" t="s">
        <v>67</v>
      </c>
      <c r="N30" t="s">
        <v>14</v>
      </c>
      <c r="O30">
        <v>9</v>
      </c>
    </row>
    <row r="31" spans="1:15" x14ac:dyDescent="0.25">
      <c r="A31" s="1" t="s">
        <v>54</v>
      </c>
      <c r="B31" s="1" t="s">
        <v>14</v>
      </c>
      <c r="C31">
        <v>9</v>
      </c>
      <c r="E31" s="56" t="s">
        <v>54</v>
      </c>
      <c r="F31" s="56" t="s">
        <v>190</v>
      </c>
      <c r="G31" s="57">
        <v>10</v>
      </c>
      <c r="I31" s="31" t="s">
        <v>54</v>
      </c>
      <c r="J31" s="31" t="s">
        <v>14</v>
      </c>
      <c r="K31" s="37">
        <v>9</v>
      </c>
      <c r="M31" t="s">
        <v>148</v>
      </c>
      <c r="N31" t="s">
        <v>14</v>
      </c>
      <c r="O31">
        <v>6</v>
      </c>
    </row>
    <row r="32" spans="1:15" x14ac:dyDescent="0.25">
      <c r="A32" s="1" t="s">
        <v>145</v>
      </c>
      <c r="B32" s="1" t="s">
        <v>14</v>
      </c>
      <c r="C32">
        <v>6</v>
      </c>
      <c r="E32" s="56" t="s">
        <v>145</v>
      </c>
      <c r="F32" s="56" t="s">
        <v>190</v>
      </c>
      <c r="G32" s="57">
        <v>6</v>
      </c>
      <c r="I32" s="40" t="s">
        <v>145</v>
      </c>
      <c r="J32" s="41" t="s">
        <v>14</v>
      </c>
      <c r="K32" s="44">
        <v>6</v>
      </c>
      <c r="M32" t="s">
        <v>167</v>
      </c>
      <c r="N32" t="s">
        <v>158</v>
      </c>
      <c r="O32">
        <v>46</v>
      </c>
    </row>
    <row r="33" spans="1:15" x14ac:dyDescent="0.25">
      <c r="A33" s="1" t="s">
        <v>76</v>
      </c>
      <c r="B33" s="1" t="s">
        <v>105</v>
      </c>
      <c r="C33">
        <v>9</v>
      </c>
      <c r="E33" s="58" t="s">
        <v>76</v>
      </c>
      <c r="F33" s="58" t="s">
        <v>190</v>
      </c>
      <c r="G33" s="59">
        <v>7</v>
      </c>
      <c r="I33" s="31" t="s">
        <v>76</v>
      </c>
      <c r="J33" s="31" t="s">
        <v>105</v>
      </c>
      <c r="K33" s="37">
        <v>8</v>
      </c>
      <c r="M33" t="s">
        <v>167</v>
      </c>
      <c r="N33" t="s">
        <v>180</v>
      </c>
      <c r="O33">
        <v>46</v>
      </c>
    </row>
    <row r="34" spans="1:15" x14ac:dyDescent="0.25">
      <c r="A34" s="1" t="s">
        <v>76</v>
      </c>
      <c r="B34" s="1" t="s">
        <v>14</v>
      </c>
      <c r="C34">
        <v>11</v>
      </c>
      <c r="E34" s="56" t="s">
        <v>76</v>
      </c>
      <c r="F34" s="56" t="s">
        <v>105</v>
      </c>
      <c r="G34" s="57">
        <v>10</v>
      </c>
      <c r="I34" s="31" t="s">
        <v>76</v>
      </c>
      <c r="J34" s="31" t="s">
        <v>14</v>
      </c>
      <c r="K34" s="37">
        <v>9</v>
      </c>
      <c r="M34" t="s">
        <v>80</v>
      </c>
      <c r="N34" t="s">
        <v>14</v>
      </c>
      <c r="O34">
        <v>8</v>
      </c>
    </row>
    <row r="35" spans="1:15" x14ac:dyDescent="0.25">
      <c r="A35" s="1" t="s">
        <v>52</v>
      </c>
      <c r="B35" s="1" t="s">
        <v>14</v>
      </c>
      <c r="C35">
        <v>8</v>
      </c>
      <c r="E35" s="56" t="s">
        <v>52</v>
      </c>
      <c r="F35" s="56" t="s">
        <v>190</v>
      </c>
      <c r="G35" s="57">
        <v>8</v>
      </c>
      <c r="I35" s="31" t="s">
        <v>52</v>
      </c>
      <c r="J35" s="31" t="s">
        <v>14</v>
      </c>
      <c r="K35" s="37">
        <v>8</v>
      </c>
      <c r="M35" t="s">
        <v>153</v>
      </c>
      <c r="N35" t="s">
        <v>14</v>
      </c>
      <c r="O35">
        <v>4</v>
      </c>
    </row>
    <row r="36" spans="1:15" x14ac:dyDescent="0.25">
      <c r="A36" s="1" t="s">
        <v>20</v>
      </c>
      <c r="B36" s="1" t="s">
        <v>14</v>
      </c>
      <c r="C36">
        <v>5</v>
      </c>
      <c r="E36" s="56" t="s">
        <v>20</v>
      </c>
      <c r="F36" s="56" t="s">
        <v>190</v>
      </c>
      <c r="G36" s="57">
        <v>5</v>
      </c>
      <c r="I36" s="31" t="s">
        <v>20</v>
      </c>
      <c r="J36" s="31" t="s">
        <v>14</v>
      </c>
      <c r="K36" s="37">
        <v>5</v>
      </c>
      <c r="M36" t="s">
        <v>54</v>
      </c>
      <c r="N36" t="s">
        <v>14</v>
      </c>
      <c r="O36">
        <v>8</v>
      </c>
    </row>
    <row r="37" spans="1:15" x14ac:dyDescent="0.25">
      <c r="A37" s="1" t="s">
        <v>171</v>
      </c>
      <c r="B37" s="1" t="s">
        <v>14</v>
      </c>
      <c r="C37">
        <v>8</v>
      </c>
      <c r="E37" s="58" t="s">
        <v>171</v>
      </c>
      <c r="F37" s="58" t="s">
        <v>190</v>
      </c>
      <c r="G37" s="59">
        <v>8</v>
      </c>
      <c r="I37" s="40" t="s">
        <v>171</v>
      </c>
      <c r="J37" s="41" t="s">
        <v>14</v>
      </c>
      <c r="K37" s="44">
        <v>9</v>
      </c>
      <c r="M37" t="s">
        <v>145</v>
      </c>
      <c r="N37" t="s">
        <v>14</v>
      </c>
      <c r="O37">
        <v>8</v>
      </c>
    </row>
    <row r="38" spans="1:15" x14ac:dyDescent="0.25">
      <c r="A38" s="1" t="s">
        <v>152</v>
      </c>
      <c r="B38" s="1" t="s">
        <v>14</v>
      </c>
      <c r="C38">
        <v>13</v>
      </c>
      <c r="E38" s="58" t="s">
        <v>152</v>
      </c>
      <c r="F38" s="58" t="s">
        <v>190</v>
      </c>
      <c r="G38" s="59">
        <v>14</v>
      </c>
      <c r="I38" s="46" t="s">
        <v>152</v>
      </c>
      <c r="J38" s="38" t="s">
        <v>14</v>
      </c>
      <c r="K38" s="38">
        <v>13</v>
      </c>
      <c r="M38" t="s">
        <v>880</v>
      </c>
      <c r="N38" s="18" t="s">
        <v>881</v>
      </c>
    </row>
    <row r="39" spans="1:15" x14ac:dyDescent="0.25">
      <c r="A39" s="1" t="s">
        <v>78</v>
      </c>
      <c r="B39" s="1" t="s">
        <v>14</v>
      </c>
      <c r="C39">
        <v>6</v>
      </c>
      <c r="E39" s="58" t="s">
        <v>78</v>
      </c>
      <c r="F39" s="58" t="s">
        <v>190</v>
      </c>
      <c r="G39" s="59">
        <v>5</v>
      </c>
      <c r="I39" s="31" t="s">
        <v>78</v>
      </c>
      <c r="J39" s="31" t="s">
        <v>14</v>
      </c>
      <c r="K39" s="37">
        <v>6</v>
      </c>
      <c r="M39" t="s">
        <v>880</v>
      </c>
      <c r="N39" t="s">
        <v>14</v>
      </c>
      <c r="O39">
        <v>70</v>
      </c>
    </row>
    <row r="40" spans="1:15" x14ac:dyDescent="0.25">
      <c r="A40" s="1" t="s">
        <v>32</v>
      </c>
      <c r="B40" s="1" t="s">
        <v>14</v>
      </c>
      <c r="C40">
        <v>12</v>
      </c>
      <c r="E40" s="56" t="s">
        <v>32</v>
      </c>
      <c r="F40" s="56" t="s">
        <v>190</v>
      </c>
      <c r="G40" s="57">
        <v>13</v>
      </c>
      <c r="I40" s="31" t="s">
        <v>32</v>
      </c>
      <c r="J40" s="31" t="s">
        <v>14</v>
      </c>
      <c r="K40" s="44">
        <v>12</v>
      </c>
      <c r="M40" t="s">
        <v>76</v>
      </c>
      <c r="N40" t="s">
        <v>14</v>
      </c>
      <c r="O40">
        <v>7</v>
      </c>
    </row>
    <row r="41" spans="1:15" x14ac:dyDescent="0.25">
      <c r="A41" s="1" t="s">
        <v>15</v>
      </c>
      <c r="B41" s="1" t="s">
        <v>14</v>
      </c>
      <c r="C41">
        <v>14</v>
      </c>
      <c r="E41" s="58" t="s">
        <v>15</v>
      </c>
      <c r="F41" s="58" t="s">
        <v>190</v>
      </c>
      <c r="G41" s="59">
        <v>13</v>
      </c>
      <c r="I41" s="35" t="s">
        <v>577</v>
      </c>
      <c r="J41" s="35" t="s">
        <v>14</v>
      </c>
      <c r="K41" s="44">
        <v>13</v>
      </c>
      <c r="M41" t="s">
        <v>76</v>
      </c>
      <c r="N41" t="s">
        <v>77</v>
      </c>
      <c r="O41">
        <v>6</v>
      </c>
    </row>
    <row r="42" spans="1:15" x14ac:dyDescent="0.25">
      <c r="A42" s="1" t="s">
        <v>100</v>
      </c>
      <c r="B42" s="1" t="s">
        <v>14</v>
      </c>
      <c r="C42">
        <v>10</v>
      </c>
      <c r="E42" s="56" t="s">
        <v>100</v>
      </c>
      <c r="F42" s="56" t="s">
        <v>190</v>
      </c>
      <c r="G42" s="57">
        <v>10</v>
      </c>
      <c r="I42" s="35" t="s">
        <v>578</v>
      </c>
      <c r="J42" s="35" t="s">
        <v>10</v>
      </c>
      <c r="K42" s="44">
        <v>11</v>
      </c>
      <c r="M42" t="s">
        <v>76</v>
      </c>
      <c r="N42" t="s">
        <v>105</v>
      </c>
      <c r="O42">
        <v>10</v>
      </c>
    </row>
    <row r="43" spans="1:15" x14ac:dyDescent="0.25">
      <c r="A43" s="1" t="s">
        <v>100</v>
      </c>
      <c r="B43" s="1" t="s">
        <v>10</v>
      </c>
      <c r="C43">
        <v>11</v>
      </c>
      <c r="E43" s="56" t="s">
        <v>100</v>
      </c>
      <c r="F43" s="56" t="s">
        <v>191</v>
      </c>
      <c r="G43" s="57">
        <v>11</v>
      </c>
      <c r="I43" s="35" t="s">
        <v>578</v>
      </c>
      <c r="J43" s="35" t="s">
        <v>14</v>
      </c>
      <c r="K43" s="44">
        <v>15</v>
      </c>
      <c r="M43" t="s">
        <v>52</v>
      </c>
      <c r="N43" t="s">
        <v>14</v>
      </c>
      <c r="O43">
        <v>6</v>
      </c>
    </row>
    <row r="44" spans="1:15" x14ac:dyDescent="0.25">
      <c r="A44" s="1" t="s">
        <v>101</v>
      </c>
      <c r="B44" s="1" t="s">
        <v>14</v>
      </c>
      <c r="C44">
        <v>7</v>
      </c>
      <c r="E44" s="58" t="s">
        <v>101</v>
      </c>
      <c r="F44" s="58" t="s">
        <v>190</v>
      </c>
      <c r="G44" s="59">
        <v>8</v>
      </c>
      <c r="I44" s="31" t="s">
        <v>101</v>
      </c>
      <c r="J44" s="31" t="s">
        <v>14</v>
      </c>
      <c r="K44" s="44">
        <v>7</v>
      </c>
      <c r="M44" t="s">
        <v>20</v>
      </c>
      <c r="N44" t="s">
        <v>14</v>
      </c>
      <c r="O44">
        <v>5</v>
      </c>
    </row>
    <row r="45" spans="1:15" x14ac:dyDescent="0.25">
      <c r="A45" s="1" t="s">
        <v>159</v>
      </c>
      <c r="B45" s="1" t="s">
        <v>14</v>
      </c>
      <c r="C45">
        <v>5</v>
      </c>
      <c r="E45" s="58" t="s">
        <v>159</v>
      </c>
      <c r="F45" s="58" t="s">
        <v>190</v>
      </c>
      <c r="G45" s="59">
        <v>4</v>
      </c>
      <c r="I45" s="31" t="s">
        <v>159</v>
      </c>
      <c r="J45" s="31" t="s">
        <v>14</v>
      </c>
      <c r="K45" s="44">
        <v>5</v>
      </c>
      <c r="M45" t="s">
        <v>171</v>
      </c>
      <c r="N45" t="s">
        <v>14</v>
      </c>
      <c r="O45">
        <v>7</v>
      </c>
    </row>
    <row r="46" spans="1:15" x14ac:dyDescent="0.25">
      <c r="A46" s="1" t="s">
        <v>23</v>
      </c>
      <c r="B46" s="1" t="s">
        <v>14</v>
      </c>
      <c r="C46">
        <v>20</v>
      </c>
      <c r="E46" s="58" t="s">
        <v>23</v>
      </c>
      <c r="F46" s="58" t="s">
        <v>190</v>
      </c>
      <c r="G46" s="59">
        <v>27</v>
      </c>
      <c r="I46" s="31" t="s">
        <v>23</v>
      </c>
      <c r="J46" s="31" t="s">
        <v>14</v>
      </c>
      <c r="K46" s="44">
        <v>21</v>
      </c>
      <c r="M46" t="s">
        <v>357</v>
      </c>
      <c r="N46" t="s">
        <v>14</v>
      </c>
      <c r="O46">
        <v>5</v>
      </c>
    </row>
    <row r="47" spans="1:15" x14ac:dyDescent="0.25">
      <c r="A47" s="1" t="s">
        <v>90</v>
      </c>
      <c r="B47" s="1" t="s">
        <v>14</v>
      </c>
      <c r="C47" s="1">
        <v>5</v>
      </c>
      <c r="E47" s="56" t="s">
        <v>90</v>
      </c>
      <c r="F47" s="56" t="s">
        <v>190</v>
      </c>
      <c r="G47" s="57">
        <v>5</v>
      </c>
      <c r="I47" s="31" t="s">
        <v>90</v>
      </c>
      <c r="J47" s="31" t="s">
        <v>14</v>
      </c>
      <c r="K47" s="44">
        <v>5</v>
      </c>
      <c r="M47" t="s">
        <v>152</v>
      </c>
      <c r="N47" t="s">
        <v>14</v>
      </c>
      <c r="O47">
        <v>12</v>
      </c>
    </row>
    <row r="48" spans="1:15" x14ac:dyDescent="0.25">
      <c r="A48" s="1" t="s">
        <v>99</v>
      </c>
      <c r="B48" s="1" t="s">
        <v>14</v>
      </c>
      <c r="C48" s="1">
        <v>13</v>
      </c>
      <c r="E48" s="58" t="s">
        <v>99</v>
      </c>
      <c r="F48" s="58" t="s">
        <v>190</v>
      </c>
      <c r="G48" s="59">
        <v>11</v>
      </c>
      <c r="I48" s="31" t="s">
        <v>99</v>
      </c>
      <c r="J48" s="31" t="s">
        <v>14</v>
      </c>
      <c r="K48" s="44">
        <v>13</v>
      </c>
      <c r="M48" t="s">
        <v>78</v>
      </c>
      <c r="N48" t="s">
        <v>14</v>
      </c>
      <c r="O48">
        <v>7</v>
      </c>
    </row>
    <row r="49" spans="1:16383" x14ac:dyDescent="0.25">
      <c r="A49" s="1" t="s">
        <v>174</v>
      </c>
      <c r="B49" s="1" t="s">
        <v>35</v>
      </c>
      <c r="C49">
        <v>9</v>
      </c>
      <c r="E49" s="56" t="s">
        <v>64</v>
      </c>
      <c r="F49" s="56" t="s">
        <v>197</v>
      </c>
      <c r="G49" s="57">
        <v>63</v>
      </c>
      <c r="I49" s="31" t="s">
        <v>174</v>
      </c>
      <c r="J49" s="31" t="s">
        <v>35</v>
      </c>
      <c r="K49" s="44">
        <v>13</v>
      </c>
      <c r="M49" t="s">
        <v>32</v>
      </c>
      <c r="N49" t="s">
        <v>14</v>
      </c>
      <c r="O49">
        <v>13</v>
      </c>
    </row>
    <row r="50" spans="1:16383" x14ac:dyDescent="0.25">
      <c r="A50" s="1" t="s">
        <v>64</v>
      </c>
      <c r="B50" s="1" t="s">
        <v>35</v>
      </c>
      <c r="C50">
        <v>48</v>
      </c>
      <c r="E50" s="58" t="s">
        <v>161</v>
      </c>
      <c r="F50" s="58" t="s">
        <v>197</v>
      </c>
      <c r="G50" s="59">
        <v>8</v>
      </c>
      <c r="I50" s="42" t="s">
        <v>64</v>
      </c>
      <c r="J50" s="41" t="s">
        <v>35</v>
      </c>
      <c r="K50" s="44">
        <v>48</v>
      </c>
      <c r="M50" t="s">
        <v>178</v>
      </c>
      <c r="N50" t="s">
        <v>14</v>
      </c>
      <c r="O50">
        <v>9</v>
      </c>
    </row>
    <row r="51" spans="1:16383" x14ac:dyDescent="0.25">
      <c r="A51" s="1" t="s">
        <v>161</v>
      </c>
      <c r="B51" s="1" t="s">
        <v>35</v>
      </c>
      <c r="C51">
        <v>12</v>
      </c>
      <c r="E51" s="58" t="s">
        <v>183</v>
      </c>
      <c r="F51" s="58" t="s">
        <v>197</v>
      </c>
      <c r="G51" s="59">
        <v>8</v>
      </c>
      <c r="I51" s="31" t="s">
        <v>161</v>
      </c>
      <c r="J51" s="31" t="s">
        <v>35</v>
      </c>
      <c r="K51" s="44">
        <v>9</v>
      </c>
      <c r="M51" t="s">
        <v>15</v>
      </c>
      <c r="N51" t="s">
        <v>14</v>
      </c>
      <c r="O51">
        <v>12</v>
      </c>
    </row>
    <row r="52" spans="1:16383" x14ac:dyDescent="0.25">
      <c r="A52" s="1" t="s">
        <v>53</v>
      </c>
      <c r="B52" s="1" t="s">
        <v>35</v>
      </c>
      <c r="C52">
        <v>7</v>
      </c>
      <c r="E52" s="58" t="s">
        <v>198</v>
      </c>
      <c r="F52" s="58" t="s">
        <v>197</v>
      </c>
      <c r="G52" s="59">
        <v>11</v>
      </c>
      <c r="I52" s="31" t="s">
        <v>183</v>
      </c>
      <c r="J52" s="31" t="s">
        <v>35</v>
      </c>
      <c r="K52" s="44">
        <v>6</v>
      </c>
      <c r="M52" t="s">
        <v>882</v>
      </c>
      <c r="N52" t="s">
        <v>14</v>
      </c>
      <c r="O52">
        <v>7</v>
      </c>
    </row>
    <row r="53" spans="1:16383" x14ac:dyDescent="0.25">
      <c r="A53" s="1" t="s">
        <v>183</v>
      </c>
      <c r="B53" s="1" t="s">
        <v>35</v>
      </c>
      <c r="C53">
        <v>12</v>
      </c>
      <c r="D53" s="1"/>
      <c r="E53" s="56" t="s">
        <v>199</v>
      </c>
      <c r="F53" s="56" t="s">
        <v>197</v>
      </c>
      <c r="G53" s="57">
        <v>8</v>
      </c>
      <c r="I53" s="42" t="s">
        <v>579</v>
      </c>
      <c r="J53" s="41" t="s">
        <v>35</v>
      </c>
      <c r="K53" s="44">
        <v>7</v>
      </c>
      <c r="M53" t="s">
        <v>23</v>
      </c>
      <c r="N53" t="s">
        <v>14</v>
      </c>
      <c r="O53">
        <v>22</v>
      </c>
    </row>
    <row r="54" spans="1:16383" x14ac:dyDescent="0.25">
      <c r="A54" s="1" t="s">
        <v>133</v>
      </c>
      <c r="B54" s="1" t="s">
        <v>12</v>
      </c>
      <c r="C54">
        <v>6</v>
      </c>
      <c r="E54" s="56" t="s">
        <v>133</v>
      </c>
      <c r="F54" s="56" t="s">
        <v>12</v>
      </c>
      <c r="G54" s="57">
        <v>10</v>
      </c>
      <c r="H54" s="1"/>
      <c r="I54" s="31" t="s">
        <v>133</v>
      </c>
      <c r="J54" s="31" t="s">
        <v>12</v>
      </c>
      <c r="K54" s="44">
        <v>6</v>
      </c>
      <c r="L54" s="1"/>
      <c r="M54" t="s">
        <v>84</v>
      </c>
      <c r="N54" t="s">
        <v>14</v>
      </c>
      <c r="O54">
        <v>5</v>
      </c>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c r="BSC54" s="1"/>
      <c r="BSD54" s="1"/>
      <c r="BSE54" s="1"/>
      <c r="BSF54" s="1"/>
      <c r="BSG54" s="1"/>
      <c r="BSH54" s="1"/>
      <c r="BSI54" s="1"/>
      <c r="BSJ54" s="1"/>
      <c r="BSK54" s="1"/>
      <c r="BSL54" s="1"/>
      <c r="BSM54" s="1"/>
      <c r="BSN54" s="1"/>
      <c r="BSO54" s="1"/>
      <c r="BSP54" s="1"/>
      <c r="BSQ54" s="1"/>
      <c r="BSR54" s="1"/>
      <c r="BSS54" s="1"/>
      <c r="BST54" s="1"/>
      <c r="BSU54" s="1"/>
      <c r="BSV54" s="1"/>
      <c r="BSW54" s="1"/>
      <c r="BSX54" s="1"/>
      <c r="BSY54" s="1"/>
      <c r="BSZ54" s="1"/>
      <c r="BTA54" s="1"/>
      <c r="BTB54" s="1"/>
      <c r="BTC54" s="1"/>
      <c r="BTD54" s="1"/>
      <c r="BTE54" s="1"/>
      <c r="BTF54" s="1"/>
      <c r="BTG54" s="1"/>
      <c r="BTH54" s="1"/>
      <c r="BTI54" s="1"/>
      <c r="BTJ54" s="1"/>
      <c r="BTK54" s="1"/>
      <c r="BTL54" s="1"/>
      <c r="BTM54" s="1"/>
      <c r="BTN54" s="1"/>
      <c r="BTO54" s="1"/>
      <c r="BTP54" s="1"/>
      <c r="BTQ54" s="1"/>
      <c r="BTR54" s="1"/>
      <c r="BTS54" s="1"/>
      <c r="BTT54" s="1"/>
      <c r="BTU54" s="1"/>
      <c r="BTV54" s="1"/>
      <c r="BTW54" s="1"/>
      <c r="BTX54" s="1"/>
      <c r="BTY54" s="1"/>
      <c r="BTZ54" s="1"/>
      <c r="BUA54" s="1"/>
      <c r="BUB54" s="1"/>
      <c r="BUC54" s="1"/>
      <c r="BUD54" s="1"/>
      <c r="BUE54" s="1"/>
      <c r="BUF54" s="1"/>
      <c r="BUG54" s="1"/>
      <c r="BUH54" s="1"/>
      <c r="BUI54" s="1"/>
      <c r="BUJ54" s="1"/>
      <c r="BUK54" s="1"/>
      <c r="BUL54" s="1"/>
      <c r="BUM54" s="1"/>
      <c r="BUN54" s="1"/>
      <c r="BUO54" s="1"/>
      <c r="BUP54" s="1"/>
      <c r="BUQ54" s="1"/>
      <c r="BUR54" s="1"/>
      <c r="BUS54" s="1"/>
      <c r="BUT54" s="1"/>
      <c r="BUU54" s="1"/>
      <c r="BUV54" s="1"/>
      <c r="BUW54" s="1"/>
      <c r="BUX54" s="1"/>
      <c r="BUY54" s="1"/>
      <c r="BUZ54" s="1"/>
      <c r="BVA54" s="1"/>
      <c r="BVB54" s="1"/>
      <c r="BVC54" s="1"/>
      <c r="BVD54" s="1"/>
      <c r="BVE54" s="1"/>
      <c r="BVF54" s="1"/>
      <c r="BVG54" s="1"/>
      <c r="BVH54" s="1"/>
      <c r="BVI54" s="1"/>
      <c r="BVJ54" s="1"/>
      <c r="BVK54" s="1"/>
      <c r="BVL54" s="1"/>
      <c r="BVM54" s="1"/>
      <c r="BVN54" s="1"/>
      <c r="BVO54" s="1"/>
      <c r="BVP54" s="1"/>
      <c r="BVQ54" s="1"/>
      <c r="BVR54" s="1"/>
      <c r="BVS54" s="1"/>
      <c r="BVT54" s="1"/>
      <c r="BVU54" s="1"/>
      <c r="BVV54" s="1"/>
      <c r="BVW54" s="1"/>
      <c r="BVX54" s="1"/>
      <c r="BVY54" s="1"/>
      <c r="BVZ54" s="1"/>
      <c r="BWA54" s="1"/>
      <c r="BWB54" s="1"/>
      <c r="BWC54" s="1"/>
      <c r="BWD54" s="1"/>
      <c r="BWE54" s="1"/>
      <c r="BWF54" s="1"/>
      <c r="BWG54" s="1"/>
      <c r="BWH54" s="1"/>
      <c r="BWI54" s="1"/>
      <c r="BWJ54" s="1"/>
      <c r="BWK54" s="1"/>
      <c r="BWL54" s="1"/>
      <c r="BWM54" s="1"/>
      <c r="BWN54" s="1"/>
      <c r="BWO54" s="1"/>
      <c r="BWP54" s="1"/>
      <c r="BWQ54" s="1"/>
      <c r="BWR54" s="1"/>
      <c r="BWS54" s="1"/>
      <c r="BWT54" s="1"/>
      <c r="BWU54" s="1"/>
      <c r="BWV54" s="1"/>
      <c r="BWW54" s="1"/>
      <c r="BWX54" s="1"/>
      <c r="BWY54" s="1"/>
      <c r="BWZ54" s="1"/>
      <c r="BXA54" s="1"/>
      <c r="BXB54" s="1"/>
      <c r="BXC54" s="1"/>
      <c r="BXD54" s="1"/>
      <c r="BXE54" s="1"/>
      <c r="BXF54" s="1"/>
      <c r="BXG54" s="1"/>
      <c r="BXH54" s="1"/>
      <c r="BXI54" s="1"/>
      <c r="BXJ54" s="1"/>
      <c r="BXK54" s="1"/>
      <c r="BXL54" s="1"/>
      <c r="BXM54" s="1"/>
      <c r="BXN54" s="1"/>
      <c r="BXO54" s="1"/>
      <c r="BXP54" s="1"/>
      <c r="BXQ54" s="1"/>
      <c r="BXR54" s="1"/>
      <c r="BXS54" s="1"/>
      <c r="BXT54" s="1"/>
      <c r="BXU54" s="1"/>
      <c r="BXV54" s="1"/>
      <c r="BXW54" s="1"/>
      <c r="BXX54" s="1"/>
      <c r="BXY54" s="1"/>
      <c r="BXZ54" s="1"/>
      <c r="BYA54" s="1"/>
      <c r="BYB54" s="1"/>
      <c r="BYC54" s="1"/>
      <c r="BYD54" s="1"/>
      <c r="BYE54" s="1"/>
      <c r="BYF54" s="1"/>
      <c r="BYG54" s="1"/>
      <c r="BYH54" s="1"/>
      <c r="BYI54" s="1"/>
      <c r="BYJ54" s="1"/>
      <c r="BYK54" s="1"/>
      <c r="BYL54" s="1"/>
      <c r="BYM54" s="1"/>
      <c r="BYN54" s="1"/>
      <c r="BYO54" s="1"/>
      <c r="BYP54" s="1"/>
      <c r="BYQ54" s="1"/>
      <c r="BYR54" s="1"/>
      <c r="BYS54" s="1"/>
      <c r="BYT54" s="1"/>
      <c r="BYU54" s="1"/>
      <c r="BYV54" s="1"/>
      <c r="BYW54" s="1"/>
      <c r="BYX54" s="1"/>
      <c r="BYY54" s="1"/>
      <c r="BYZ54" s="1"/>
      <c r="BZA54" s="1"/>
      <c r="BZB54" s="1"/>
      <c r="BZC54" s="1"/>
      <c r="BZD54" s="1"/>
      <c r="BZE54" s="1"/>
      <c r="BZF54" s="1"/>
      <c r="BZG54" s="1"/>
      <c r="BZH54" s="1"/>
      <c r="BZI54" s="1"/>
      <c r="BZJ54" s="1"/>
      <c r="BZK54" s="1"/>
      <c r="BZL54" s="1"/>
      <c r="BZM54" s="1"/>
      <c r="BZN54" s="1"/>
      <c r="BZO54" s="1"/>
      <c r="BZP54" s="1"/>
      <c r="BZQ54" s="1"/>
      <c r="BZR54" s="1"/>
      <c r="BZS54" s="1"/>
      <c r="BZT54" s="1"/>
      <c r="BZU54" s="1"/>
      <c r="BZV54" s="1"/>
      <c r="BZW54" s="1"/>
      <c r="BZX54" s="1"/>
      <c r="BZY54" s="1"/>
      <c r="BZZ54" s="1"/>
      <c r="CAA54" s="1"/>
      <c r="CAB54" s="1"/>
      <c r="CAC54" s="1"/>
      <c r="CAD54" s="1"/>
      <c r="CAE54" s="1"/>
      <c r="CAF54" s="1"/>
      <c r="CAG54" s="1"/>
      <c r="CAH54" s="1"/>
      <c r="CAI54" s="1"/>
      <c r="CAJ54" s="1"/>
      <c r="CAK54" s="1"/>
      <c r="CAL54" s="1"/>
      <c r="CAM54" s="1"/>
      <c r="CAN54" s="1"/>
      <c r="CAO54" s="1"/>
      <c r="CAP54" s="1"/>
      <c r="CAQ54" s="1"/>
      <c r="CAR54" s="1"/>
      <c r="CAS54" s="1"/>
      <c r="CAT54" s="1"/>
      <c r="CAU54" s="1"/>
      <c r="CAV54" s="1"/>
      <c r="CAW54" s="1"/>
      <c r="CAX54" s="1"/>
      <c r="CAY54" s="1"/>
      <c r="CAZ54" s="1"/>
      <c r="CBA54" s="1"/>
      <c r="CBB54" s="1"/>
      <c r="CBC54" s="1"/>
      <c r="CBD54" s="1"/>
      <c r="CBE54" s="1"/>
      <c r="CBF54" s="1"/>
      <c r="CBG54" s="1"/>
      <c r="CBH54" s="1"/>
      <c r="CBI54" s="1"/>
      <c r="CBJ54" s="1"/>
      <c r="CBK54" s="1"/>
      <c r="CBL54" s="1"/>
      <c r="CBM54" s="1"/>
      <c r="CBN54" s="1"/>
      <c r="CBO54" s="1"/>
      <c r="CBP54" s="1"/>
      <c r="CBQ54" s="1"/>
      <c r="CBR54" s="1"/>
      <c r="CBS54" s="1"/>
      <c r="CBT54" s="1"/>
      <c r="CBU54" s="1"/>
      <c r="CBV54" s="1"/>
      <c r="CBW54" s="1"/>
      <c r="CBX54" s="1"/>
      <c r="CBY54" s="1"/>
      <c r="CBZ54" s="1"/>
      <c r="CCA54" s="1"/>
      <c r="CCB54" s="1"/>
      <c r="CCC54" s="1"/>
      <c r="CCD54" s="1"/>
      <c r="CCE54" s="1"/>
      <c r="CCF54" s="1"/>
      <c r="CCG54" s="1"/>
      <c r="CCH54" s="1"/>
      <c r="CCI54" s="1"/>
      <c r="CCJ54" s="1"/>
      <c r="CCK54" s="1"/>
      <c r="CCL54" s="1"/>
      <c r="CCM54" s="1"/>
      <c r="CCN54" s="1"/>
      <c r="CCO54" s="1"/>
      <c r="CCP54" s="1"/>
      <c r="CCQ54" s="1"/>
      <c r="CCR54" s="1"/>
      <c r="CCS54" s="1"/>
      <c r="CCT54" s="1"/>
      <c r="CCU54" s="1"/>
      <c r="CCV54" s="1"/>
      <c r="CCW54" s="1"/>
      <c r="CCX54" s="1"/>
      <c r="CCY54" s="1"/>
      <c r="CCZ54" s="1"/>
      <c r="CDA54" s="1"/>
      <c r="CDB54" s="1"/>
      <c r="CDC54" s="1"/>
      <c r="CDD54" s="1"/>
      <c r="CDE54" s="1"/>
      <c r="CDF54" s="1"/>
      <c r="CDG54" s="1"/>
      <c r="CDH54" s="1"/>
      <c r="CDI54" s="1"/>
      <c r="CDJ54" s="1"/>
      <c r="CDK54" s="1"/>
      <c r="CDL54" s="1"/>
      <c r="CDM54" s="1"/>
      <c r="CDN54" s="1"/>
      <c r="CDO54" s="1"/>
      <c r="CDP54" s="1"/>
      <c r="CDQ54" s="1"/>
      <c r="CDR54" s="1"/>
      <c r="CDS54" s="1"/>
      <c r="CDT54" s="1"/>
      <c r="CDU54" s="1"/>
      <c r="CDV54" s="1"/>
      <c r="CDW54" s="1"/>
      <c r="CDX54" s="1"/>
      <c r="CDY54" s="1"/>
      <c r="CDZ54" s="1"/>
      <c r="CEA54" s="1"/>
      <c r="CEB54" s="1"/>
      <c r="CEC54" s="1"/>
      <c r="CED54" s="1"/>
      <c r="CEE54" s="1"/>
      <c r="CEF54" s="1"/>
      <c r="CEG54" s="1"/>
      <c r="CEH54" s="1"/>
      <c r="CEI54" s="1"/>
      <c r="CEJ54" s="1"/>
      <c r="CEK54" s="1"/>
      <c r="CEL54" s="1"/>
      <c r="CEM54" s="1"/>
      <c r="CEN54" s="1"/>
      <c r="CEO54" s="1"/>
      <c r="CEP54" s="1"/>
      <c r="CEQ54" s="1"/>
      <c r="CER54" s="1"/>
      <c r="CES54" s="1"/>
      <c r="CET54" s="1"/>
      <c r="CEU54" s="1"/>
      <c r="CEV54" s="1"/>
      <c r="CEW54" s="1"/>
      <c r="CEX54" s="1"/>
      <c r="CEY54" s="1"/>
      <c r="CEZ54" s="1"/>
      <c r="CFA54" s="1"/>
      <c r="CFB54" s="1"/>
      <c r="CFC54" s="1"/>
      <c r="CFD54" s="1"/>
      <c r="CFE54" s="1"/>
      <c r="CFF54" s="1"/>
      <c r="CFG54" s="1"/>
      <c r="CFH54" s="1"/>
      <c r="CFI54" s="1"/>
      <c r="CFJ54" s="1"/>
      <c r="CFK54" s="1"/>
      <c r="CFL54" s="1"/>
      <c r="CFM54" s="1"/>
      <c r="CFN54" s="1"/>
      <c r="CFO54" s="1"/>
      <c r="CFP54" s="1"/>
      <c r="CFQ54" s="1"/>
      <c r="CFR54" s="1"/>
      <c r="CFS54" s="1"/>
      <c r="CFT54" s="1"/>
      <c r="CFU54" s="1"/>
      <c r="CFV54" s="1"/>
      <c r="CFW54" s="1"/>
      <c r="CFX54" s="1"/>
      <c r="CFY54" s="1"/>
      <c r="CFZ54" s="1"/>
      <c r="CGA54" s="1"/>
      <c r="CGB54" s="1"/>
      <c r="CGC54" s="1"/>
      <c r="CGD54" s="1"/>
      <c r="CGE54" s="1"/>
      <c r="CGF54" s="1"/>
      <c r="CGG54" s="1"/>
      <c r="CGH54" s="1"/>
      <c r="CGI54" s="1"/>
      <c r="CGJ54" s="1"/>
      <c r="CGK54" s="1"/>
      <c r="CGL54" s="1"/>
      <c r="CGM54" s="1"/>
      <c r="CGN54" s="1"/>
      <c r="CGO54" s="1"/>
      <c r="CGP54" s="1"/>
      <c r="CGQ54" s="1"/>
      <c r="CGR54" s="1"/>
      <c r="CGS54" s="1"/>
      <c r="CGT54" s="1"/>
      <c r="CGU54" s="1"/>
      <c r="CGV54" s="1"/>
      <c r="CGW54" s="1"/>
      <c r="CGX54" s="1"/>
      <c r="CGY54" s="1"/>
      <c r="CGZ54" s="1"/>
      <c r="CHA54" s="1"/>
      <c r="CHB54" s="1"/>
      <c r="CHC54" s="1"/>
      <c r="CHD54" s="1"/>
      <c r="CHE54" s="1"/>
      <c r="CHF54" s="1"/>
      <c r="CHG54" s="1"/>
      <c r="CHH54" s="1"/>
      <c r="CHI54" s="1"/>
      <c r="CHJ54" s="1"/>
      <c r="CHK54" s="1"/>
      <c r="CHL54" s="1"/>
      <c r="CHM54" s="1"/>
      <c r="CHN54" s="1"/>
      <c r="CHO54" s="1"/>
      <c r="CHP54" s="1"/>
      <c r="CHQ54" s="1"/>
      <c r="CHR54" s="1"/>
      <c r="CHS54" s="1"/>
      <c r="CHT54" s="1"/>
      <c r="CHU54" s="1"/>
      <c r="CHV54" s="1"/>
      <c r="CHW54" s="1"/>
      <c r="CHX54" s="1"/>
      <c r="CHY54" s="1"/>
      <c r="CHZ54" s="1"/>
      <c r="CIA54" s="1"/>
      <c r="CIB54" s="1"/>
      <c r="CIC54" s="1"/>
      <c r="CID54" s="1"/>
      <c r="CIE54" s="1"/>
      <c r="CIF54" s="1"/>
      <c r="CIG54" s="1"/>
      <c r="CIH54" s="1"/>
      <c r="CII54" s="1"/>
      <c r="CIJ54" s="1"/>
      <c r="CIK54" s="1"/>
      <c r="CIL54" s="1"/>
      <c r="CIM54" s="1"/>
      <c r="CIN54" s="1"/>
      <c r="CIO54" s="1"/>
      <c r="CIP54" s="1"/>
      <c r="CIQ54" s="1"/>
      <c r="CIR54" s="1"/>
      <c r="CIS54" s="1"/>
      <c r="CIT54" s="1"/>
      <c r="CIU54" s="1"/>
      <c r="CIV54" s="1"/>
      <c r="CIW54" s="1"/>
      <c r="CIX54" s="1"/>
      <c r="CIY54" s="1"/>
      <c r="CIZ54" s="1"/>
      <c r="CJA54" s="1"/>
      <c r="CJB54" s="1"/>
      <c r="CJC54" s="1"/>
      <c r="CJD54" s="1"/>
      <c r="CJE54" s="1"/>
      <c r="CJF54" s="1"/>
      <c r="CJG54" s="1"/>
      <c r="CJH54" s="1"/>
      <c r="CJI54" s="1"/>
      <c r="CJJ54" s="1"/>
      <c r="CJK54" s="1"/>
      <c r="CJL54" s="1"/>
      <c r="CJM54" s="1"/>
      <c r="CJN54" s="1"/>
      <c r="CJO54" s="1"/>
      <c r="CJP54" s="1"/>
      <c r="CJQ54" s="1"/>
      <c r="CJR54" s="1"/>
      <c r="CJS54" s="1"/>
      <c r="CJT54" s="1"/>
      <c r="CJU54" s="1"/>
      <c r="CJV54" s="1"/>
      <c r="CJW54" s="1"/>
      <c r="CJX54" s="1"/>
      <c r="CJY54" s="1"/>
      <c r="CJZ54" s="1"/>
      <c r="CKA54" s="1"/>
      <c r="CKB54" s="1"/>
      <c r="CKC54" s="1"/>
      <c r="CKD54" s="1"/>
      <c r="CKE54" s="1"/>
      <c r="CKF54" s="1"/>
      <c r="CKG54" s="1"/>
      <c r="CKH54" s="1"/>
      <c r="CKI54" s="1"/>
      <c r="CKJ54" s="1"/>
      <c r="CKK54" s="1"/>
      <c r="CKL54" s="1"/>
      <c r="CKM54" s="1"/>
      <c r="CKN54" s="1"/>
      <c r="CKO54" s="1"/>
      <c r="CKP54" s="1"/>
      <c r="CKQ54" s="1"/>
      <c r="CKR54" s="1"/>
      <c r="CKS54" s="1"/>
      <c r="CKT54" s="1"/>
      <c r="CKU54" s="1"/>
      <c r="CKV54" s="1"/>
      <c r="CKW54" s="1"/>
      <c r="CKX54" s="1"/>
      <c r="CKY54" s="1"/>
      <c r="CKZ54" s="1"/>
      <c r="CLA54" s="1"/>
      <c r="CLB54" s="1"/>
      <c r="CLC54" s="1"/>
      <c r="CLD54" s="1"/>
      <c r="CLE54" s="1"/>
      <c r="CLF54" s="1"/>
      <c r="CLG54" s="1"/>
      <c r="CLH54" s="1"/>
      <c r="CLI54" s="1"/>
      <c r="CLJ54" s="1"/>
      <c r="CLK54" s="1"/>
      <c r="CLL54" s="1"/>
      <c r="CLM54" s="1"/>
      <c r="CLN54" s="1"/>
      <c r="CLO54" s="1"/>
      <c r="CLP54" s="1"/>
      <c r="CLQ54" s="1"/>
      <c r="CLR54" s="1"/>
      <c r="CLS54" s="1"/>
      <c r="CLT54" s="1"/>
      <c r="CLU54" s="1"/>
      <c r="CLV54" s="1"/>
      <c r="CLW54" s="1"/>
      <c r="CLX54" s="1"/>
      <c r="CLY54" s="1"/>
      <c r="CLZ54" s="1"/>
      <c r="CMA54" s="1"/>
      <c r="CMB54" s="1"/>
      <c r="CMC54" s="1"/>
      <c r="CMD54" s="1"/>
      <c r="CME54" s="1"/>
      <c r="CMF54" s="1"/>
      <c r="CMG54" s="1"/>
      <c r="CMH54" s="1"/>
      <c r="CMI54" s="1"/>
      <c r="CMJ54" s="1"/>
      <c r="CMK54" s="1"/>
      <c r="CML54" s="1"/>
      <c r="CMM54" s="1"/>
      <c r="CMN54" s="1"/>
      <c r="CMO54" s="1"/>
      <c r="CMP54" s="1"/>
      <c r="CMQ54" s="1"/>
      <c r="CMR54" s="1"/>
      <c r="CMS54" s="1"/>
      <c r="CMT54" s="1"/>
      <c r="CMU54" s="1"/>
      <c r="CMV54" s="1"/>
      <c r="CMW54" s="1"/>
      <c r="CMX54" s="1"/>
      <c r="CMY54" s="1"/>
      <c r="CMZ54" s="1"/>
      <c r="CNA54" s="1"/>
      <c r="CNB54" s="1"/>
      <c r="CNC54" s="1"/>
      <c r="CND54" s="1"/>
      <c r="CNE54" s="1"/>
      <c r="CNF54" s="1"/>
      <c r="CNG54" s="1"/>
      <c r="CNH54" s="1"/>
      <c r="CNI54" s="1"/>
      <c r="CNJ54" s="1"/>
      <c r="CNK54" s="1"/>
      <c r="CNL54" s="1"/>
      <c r="CNM54" s="1"/>
      <c r="CNN54" s="1"/>
      <c r="CNO54" s="1"/>
      <c r="CNP54" s="1"/>
      <c r="CNQ54" s="1"/>
      <c r="CNR54" s="1"/>
      <c r="CNS54" s="1"/>
      <c r="CNT54" s="1"/>
      <c r="CNU54" s="1"/>
      <c r="CNV54" s="1"/>
      <c r="CNW54" s="1"/>
      <c r="CNX54" s="1"/>
      <c r="CNY54" s="1"/>
      <c r="CNZ54" s="1"/>
      <c r="COA54" s="1"/>
      <c r="COB54" s="1"/>
      <c r="COC54" s="1"/>
      <c r="COD54" s="1"/>
      <c r="COE54" s="1"/>
      <c r="COF54" s="1"/>
      <c r="COG54" s="1"/>
      <c r="COH54" s="1"/>
      <c r="COI54" s="1"/>
      <c r="COJ54" s="1"/>
      <c r="COK54" s="1"/>
      <c r="COL54" s="1"/>
      <c r="COM54" s="1"/>
      <c r="CON54" s="1"/>
      <c r="COO54" s="1"/>
      <c r="COP54" s="1"/>
      <c r="COQ54" s="1"/>
      <c r="COR54" s="1"/>
      <c r="COS54" s="1"/>
      <c r="COT54" s="1"/>
      <c r="COU54" s="1"/>
      <c r="COV54" s="1"/>
      <c r="COW54" s="1"/>
      <c r="COX54" s="1"/>
      <c r="COY54" s="1"/>
      <c r="COZ54" s="1"/>
      <c r="CPA54" s="1"/>
      <c r="CPB54" s="1"/>
      <c r="CPC54" s="1"/>
      <c r="CPD54" s="1"/>
      <c r="CPE54" s="1"/>
      <c r="CPF54" s="1"/>
      <c r="CPG54" s="1"/>
      <c r="CPH54" s="1"/>
      <c r="CPI54" s="1"/>
      <c r="CPJ54" s="1"/>
      <c r="CPK54" s="1"/>
      <c r="CPL54" s="1"/>
      <c r="CPM54" s="1"/>
      <c r="CPN54" s="1"/>
      <c r="CPO54" s="1"/>
      <c r="CPP54" s="1"/>
      <c r="CPQ54" s="1"/>
      <c r="CPR54" s="1"/>
      <c r="CPS54" s="1"/>
      <c r="CPT54" s="1"/>
      <c r="CPU54" s="1"/>
      <c r="CPV54" s="1"/>
      <c r="CPW54" s="1"/>
      <c r="CPX54" s="1"/>
      <c r="CPY54" s="1"/>
      <c r="CPZ54" s="1"/>
      <c r="CQA54" s="1"/>
      <c r="CQB54" s="1"/>
      <c r="CQC54" s="1"/>
      <c r="CQD54" s="1"/>
      <c r="CQE54" s="1"/>
      <c r="CQF54" s="1"/>
      <c r="CQG54" s="1"/>
      <c r="CQH54" s="1"/>
      <c r="CQI54" s="1"/>
      <c r="CQJ54" s="1"/>
      <c r="CQK54" s="1"/>
      <c r="CQL54" s="1"/>
      <c r="CQM54" s="1"/>
      <c r="CQN54" s="1"/>
      <c r="CQO54" s="1"/>
      <c r="CQP54" s="1"/>
      <c r="CQQ54" s="1"/>
      <c r="CQR54" s="1"/>
      <c r="CQS54" s="1"/>
      <c r="CQT54" s="1"/>
      <c r="CQU54" s="1"/>
      <c r="CQV54" s="1"/>
      <c r="CQW54" s="1"/>
      <c r="CQX54" s="1"/>
      <c r="CQY54" s="1"/>
      <c r="CQZ54" s="1"/>
      <c r="CRA54" s="1"/>
      <c r="CRB54" s="1"/>
      <c r="CRC54" s="1"/>
      <c r="CRD54" s="1"/>
      <c r="CRE54" s="1"/>
      <c r="CRF54" s="1"/>
      <c r="CRG54" s="1"/>
      <c r="CRH54" s="1"/>
      <c r="CRI54" s="1"/>
      <c r="CRJ54" s="1"/>
      <c r="CRK54" s="1"/>
      <c r="CRL54" s="1"/>
      <c r="CRM54" s="1"/>
      <c r="CRN54" s="1"/>
      <c r="CRO54" s="1"/>
      <c r="CRP54" s="1"/>
      <c r="CRQ54" s="1"/>
      <c r="CRR54" s="1"/>
      <c r="CRS54" s="1"/>
      <c r="CRT54" s="1"/>
      <c r="CRU54" s="1"/>
      <c r="CRV54" s="1"/>
      <c r="CRW54" s="1"/>
      <c r="CRX54" s="1"/>
      <c r="CRY54" s="1"/>
      <c r="CRZ54" s="1"/>
      <c r="CSA54" s="1"/>
      <c r="CSB54" s="1"/>
      <c r="CSC54" s="1"/>
      <c r="CSD54" s="1"/>
      <c r="CSE54" s="1"/>
      <c r="CSF54" s="1"/>
      <c r="CSG54" s="1"/>
      <c r="CSH54" s="1"/>
      <c r="CSI54" s="1"/>
      <c r="CSJ54" s="1"/>
      <c r="CSK54" s="1"/>
      <c r="CSL54" s="1"/>
      <c r="CSM54" s="1"/>
      <c r="CSN54" s="1"/>
      <c r="CSO54" s="1"/>
      <c r="CSP54" s="1"/>
      <c r="CSQ54" s="1"/>
      <c r="CSR54" s="1"/>
      <c r="CSS54" s="1"/>
      <c r="CST54" s="1"/>
      <c r="CSU54" s="1"/>
      <c r="CSV54" s="1"/>
      <c r="CSW54" s="1"/>
      <c r="CSX54" s="1"/>
      <c r="CSY54" s="1"/>
      <c r="CSZ54" s="1"/>
      <c r="CTA54" s="1"/>
      <c r="CTB54" s="1"/>
      <c r="CTC54" s="1"/>
      <c r="CTD54" s="1"/>
      <c r="CTE54" s="1"/>
      <c r="CTF54" s="1"/>
      <c r="CTG54" s="1"/>
      <c r="CTH54" s="1"/>
      <c r="CTI54" s="1"/>
      <c r="CTJ54" s="1"/>
      <c r="CTK54" s="1"/>
      <c r="CTL54" s="1"/>
      <c r="CTM54" s="1"/>
      <c r="CTN54" s="1"/>
      <c r="CTO54" s="1"/>
      <c r="CTP54" s="1"/>
      <c r="CTQ54" s="1"/>
      <c r="CTR54" s="1"/>
      <c r="CTS54" s="1"/>
      <c r="CTT54" s="1"/>
      <c r="CTU54" s="1"/>
      <c r="CTV54" s="1"/>
      <c r="CTW54" s="1"/>
      <c r="CTX54" s="1"/>
      <c r="CTY54" s="1"/>
      <c r="CTZ54" s="1"/>
      <c r="CUA54" s="1"/>
      <c r="CUB54" s="1"/>
      <c r="CUC54" s="1"/>
      <c r="CUD54" s="1"/>
      <c r="CUE54" s="1"/>
      <c r="CUF54" s="1"/>
      <c r="CUG54" s="1"/>
      <c r="CUH54" s="1"/>
      <c r="CUI54" s="1"/>
      <c r="CUJ54" s="1"/>
      <c r="CUK54" s="1"/>
      <c r="CUL54" s="1"/>
      <c r="CUM54" s="1"/>
      <c r="CUN54" s="1"/>
      <c r="CUO54" s="1"/>
      <c r="CUP54" s="1"/>
      <c r="CUQ54" s="1"/>
      <c r="CUR54" s="1"/>
      <c r="CUS54" s="1"/>
      <c r="CUT54" s="1"/>
      <c r="CUU54" s="1"/>
      <c r="CUV54" s="1"/>
      <c r="CUW54" s="1"/>
      <c r="CUX54" s="1"/>
      <c r="CUY54" s="1"/>
      <c r="CUZ54" s="1"/>
      <c r="CVA54" s="1"/>
      <c r="CVB54" s="1"/>
      <c r="CVC54" s="1"/>
      <c r="CVD54" s="1"/>
      <c r="CVE54" s="1"/>
      <c r="CVF54" s="1"/>
      <c r="CVG54" s="1"/>
      <c r="CVH54" s="1"/>
      <c r="CVI54" s="1"/>
      <c r="CVJ54" s="1"/>
      <c r="CVK54" s="1"/>
      <c r="CVL54" s="1"/>
      <c r="CVM54" s="1"/>
      <c r="CVN54" s="1"/>
      <c r="CVO54" s="1"/>
      <c r="CVP54" s="1"/>
      <c r="CVQ54" s="1"/>
      <c r="CVR54" s="1"/>
      <c r="CVS54" s="1"/>
      <c r="CVT54" s="1"/>
      <c r="CVU54" s="1"/>
      <c r="CVV54" s="1"/>
      <c r="CVW54" s="1"/>
      <c r="CVX54" s="1"/>
      <c r="CVY54" s="1"/>
      <c r="CVZ54" s="1"/>
      <c r="CWA54" s="1"/>
      <c r="CWB54" s="1"/>
      <c r="CWC54" s="1"/>
      <c r="CWD54" s="1"/>
      <c r="CWE54" s="1"/>
      <c r="CWF54" s="1"/>
      <c r="CWG54" s="1"/>
      <c r="CWH54" s="1"/>
      <c r="CWI54" s="1"/>
      <c r="CWJ54" s="1"/>
      <c r="CWK54" s="1"/>
      <c r="CWL54" s="1"/>
      <c r="CWM54" s="1"/>
      <c r="CWN54" s="1"/>
      <c r="CWO54" s="1"/>
      <c r="CWP54" s="1"/>
      <c r="CWQ54" s="1"/>
      <c r="CWR54" s="1"/>
      <c r="CWS54" s="1"/>
      <c r="CWT54" s="1"/>
      <c r="CWU54" s="1"/>
      <c r="CWV54" s="1"/>
      <c r="CWW54" s="1"/>
      <c r="CWX54" s="1"/>
      <c r="CWY54" s="1"/>
      <c r="CWZ54" s="1"/>
      <c r="CXA54" s="1"/>
      <c r="CXB54" s="1"/>
      <c r="CXC54" s="1"/>
      <c r="CXD54" s="1"/>
      <c r="CXE54" s="1"/>
      <c r="CXF54" s="1"/>
      <c r="CXG54" s="1"/>
      <c r="CXH54" s="1"/>
      <c r="CXI54" s="1"/>
      <c r="CXJ54" s="1"/>
      <c r="CXK54" s="1"/>
      <c r="CXL54" s="1"/>
      <c r="CXM54" s="1"/>
      <c r="CXN54" s="1"/>
      <c r="CXO54" s="1"/>
      <c r="CXP54" s="1"/>
      <c r="CXQ54" s="1"/>
      <c r="CXR54" s="1"/>
      <c r="CXS54" s="1"/>
      <c r="CXT54" s="1"/>
      <c r="CXU54" s="1"/>
      <c r="CXV54" s="1"/>
      <c r="CXW54" s="1"/>
      <c r="CXX54" s="1"/>
      <c r="CXY54" s="1"/>
      <c r="CXZ54" s="1"/>
      <c r="CYA54" s="1"/>
      <c r="CYB54" s="1"/>
      <c r="CYC54" s="1"/>
      <c r="CYD54" s="1"/>
      <c r="CYE54" s="1"/>
      <c r="CYF54" s="1"/>
      <c r="CYG54" s="1"/>
      <c r="CYH54" s="1"/>
      <c r="CYI54" s="1"/>
      <c r="CYJ54" s="1"/>
      <c r="CYK54" s="1"/>
      <c r="CYL54" s="1"/>
      <c r="CYM54" s="1"/>
      <c r="CYN54" s="1"/>
      <c r="CYO54" s="1"/>
      <c r="CYP54" s="1"/>
      <c r="CYQ54" s="1"/>
      <c r="CYR54" s="1"/>
      <c r="CYS54" s="1"/>
      <c r="CYT54" s="1"/>
      <c r="CYU54" s="1"/>
      <c r="CYV54" s="1"/>
      <c r="CYW54" s="1"/>
      <c r="CYX54" s="1"/>
      <c r="CYY54" s="1"/>
      <c r="CYZ54" s="1"/>
      <c r="CZA54" s="1"/>
      <c r="CZB54" s="1"/>
      <c r="CZC54" s="1"/>
      <c r="CZD54" s="1"/>
      <c r="CZE54" s="1"/>
      <c r="CZF54" s="1"/>
      <c r="CZG54" s="1"/>
      <c r="CZH54" s="1"/>
      <c r="CZI54" s="1"/>
      <c r="CZJ54" s="1"/>
      <c r="CZK54" s="1"/>
      <c r="CZL54" s="1"/>
      <c r="CZM54" s="1"/>
      <c r="CZN54" s="1"/>
      <c r="CZO54" s="1"/>
      <c r="CZP54" s="1"/>
      <c r="CZQ54" s="1"/>
      <c r="CZR54" s="1"/>
      <c r="CZS54" s="1"/>
      <c r="CZT54" s="1"/>
      <c r="CZU54" s="1"/>
      <c r="CZV54" s="1"/>
      <c r="CZW54" s="1"/>
      <c r="CZX54" s="1"/>
      <c r="CZY54" s="1"/>
      <c r="CZZ54" s="1"/>
      <c r="DAA54" s="1"/>
      <c r="DAB54" s="1"/>
      <c r="DAC54" s="1"/>
      <c r="DAD54" s="1"/>
      <c r="DAE54" s="1"/>
      <c r="DAF54" s="1"/>
      <c r="DAG54" s="1"/>
      <c r="DAH54" s="1"/>
      <c r="DAI54" s="1"/>
      <c r="DAJ54" s="1"/>
      <c r="DAK54" s="1"/>
      <c r="DAL54" s="1"/>
      <c r="DAM54" s="1"/>
      <c r="DAN54" s="1"/>
      <c r="DAO54" s="1"/>
      <c r="DAP54" s="1"/>
      <c r="DAQ54" s="1"/>
      <c r="DAR54" s="1"/>
      <c r="DAS54" s="1"/>
      <c r="DAT54" s="1"/>
      <c r="DAU54" s="1"/>
      <c r="DAV54" s="1"/>
      <c r="DAW54" s="1"/>
      <c r="DAX54" s="1"/>
      <c r="DAY54" s="1"/>
      <c r="DAZ54" s="1"/>
      <c r="DBA54" s="1"/>
      <c r="DBB54" s="1"/>
      <c r="DBC54" s="1"/>
      <c r="DBD54" s="1"/>
      <c r="DBE54" s="1"/>
      <c r="DBF54" s="1"/>
      <c r="DBG54" s="1"/>
      <c r="DBH54" s="1"/>
      <c r="DBI54" s="1"/>
      <c r="DBJ54" s="1"/>
      <c r="DBK54" s="1"/>
      <c r="DBL54" s="1"/>
      <c r="DBM54" s="1"/>
      <c r="DBN54" s="1"/>
      <c r="DBO54" s="1"/>
      <c r="DBP54" s="1"/>
      <c r="DBQ54" s="1"/>
      <c r="DBR54" s="1"/>
      <c r="DBS54" s="1"/>
      <c r="DBT54" s="1"/>
      <c r="DBU54" s="1"/>
      <c r="DBV54" s="1"/>
      <c r="DBW54" s="1"/>
      <c r="DBX54" s="1"/>
      <c r="DBY54" s="1"/>
      <c r="DBZ54" s="1"/>
      <c r="DCA54" s="1"/>
      <c r="DCB54" s="1"/>
      <c r="DCC54" s="1"/>
      <c r="DCD54" s="1"/>
      <c r="DCE54" s="1"/>
      <c r="DCF54" s="1"/>
      <c r="DCG54" s="1"/>
      <c r="DCH54" s="1"/>
      <c r="DCI54" s="1"/>
      <c r="DCJ54" s="1"/>
      <c r="DCK54" s="1"/>
      <c r="DCL54" s="1"/>
      <c r="DCM54" s="1"/>
      <c r="DCN54" s="1"/>
      <c r="DCO54" s="1"/>
      <c r="DCP54" s="1"/>
      <c r="DCQ54" s="1"/>
      <c r="DCR54" s="1"/>
      <c r="DCS54" s="1"/>
      <c r="DCT54" s="1"/>
      <c r="DCU54" s="1"/>
      <c r="DCV54" s="1"/>
      <c r="DCW54" s="1"/>
      <c r="DCX54" s="1"/>
      <c r="DCY54" s="1"/>
      <c r="DCZ54" s="1"/>
      <c r="DDA54" s="1"/>
      <c r="DDB54" s="1"/>
      <c r="DDC54" s="1"/>
      <c r="DDD54" s="1"/>
      <c r="DDE54" s="1"/>
      <c r="DDF54" s="1"/>
      <c r="DDG54" s="1"/>
      <c r="DDH54" s="1"/>
      <c r="DDI54" s="1"/>
      <c r="DDJ54" s="1"/>
      <c r="DDK54" s="1"/>
      <c r="DDL54" s="1"/>
      <c r="DDM54" s="1"/>
      <c r="DDN54" s="1"/>
      <c r="DDO54" s="1"/>
      <c r="DDP54" s="1"/>
      <c r="DDQ54" s="1"/>
      <c r="DDR54" s="1"/>
      <c r="DDS54" s="1"/>
      <c r="DDT54" s="1"/>
      <c r="DDU54" s="1"/>
      <c r="DDV54" s="1"/>
      <c r="DDW54" s="1"/>
      <c r="DDX54" s="1"/>
      <c r="DDY54" s="1"/>
      <c r="DDZ54" s="1"/>
      <c r="DEA54" s="1"/>
      <c r="DEB54" s="1"/>
      <c r="DEC54" s="1"/>
      <c r="DED54" s="1"/>
      <c r="DEE54" s="1"/>
      <c r="DEF54" s="1"/>
      <c r="DEG54" s="1"/>
      <c r="DEH54" s="1"/>
      <c r="DEI54" s="1"/>
      <c r="DEJ54" s="1"/>
      <c r="DEK54" s="1"/>
      <c r="DEL54" s="1"/>
      <c r="DEM54" s="1"/>
      <c r="DEN54" s="1"/>
      <c r="DEO54" s="1"/>
      <c r="DEP54" s="1"/>
      <c r="DEQ54" s="1"/>
      <c r="DER54" s="1"/>
      <c r="DES54" s="1"/>
      <c r="DET54" s="1"/>
      <c r="DEU54" s="1"/>
      <c r="DEV54" s="1"/>
      <c r="DEW54" s="1"/>
      <c r="DEX54" s="1"/>
      <c r="DEY54" s="1"/>
      <c r="DEZ54" s="1"/>
      <c r="DFA54" s="1"/>
      <c r="DFB54" s="1"/>
      <c r="DFC54" s="1"/>
      <c r="DFD54" s="1"/>
      <c r="DFE54" s="1"/>
      <c r="DFF54" s="1"/>
      <c r="DFG54" s="1"/>
      <c r="DFH54" s="1"/>
      <c r="DFI54" s="1"/>
      <c r="DFJ54" s="1"/>
      <c r="DFK54" s="1"/>
      <c r="DFL54" s="1"/>
      <c r="DFM54" s="1"/>
      <c r="DFN54" s="1"/>
      <c r="DFO54" s="1"/>
      <c r="DFP54" s="1"/>
      <c r="DFQ54" s="1"/>
      <c r="DFR54" s="1"/>
      <c r="DFS54" s="1"/>
      <c r="DFT54" s="1"/>
      <c r="DFU54" s="1"/>
      <c r="DFV54" s="1"/>
      <c r="DFW54" s="1"/>
      <c r="DFX54" s="1"/>
      <c r="DFY54" s="1"/>
      <c r="DFZ54" s="1"/>
      <c r="DGA54" s="1"/>
      <c r="DGB54" s="1"/>
      <c r="DGC54" s="1"/>
      <c r="DGD54" s="1"/>
      <c r="DGE54" s="1"/>
      <c r="DGF54" s="1"/>
      <c r="DGG54" s="1"/>
      <c r="DGH54" s="1"/>
      <c r="DGI54" s="1"/>
      <c r="DGJ54" s="1"/>
      <c r="DGK54" s="1"/>
      <c r="DGL54" s="1"/>
      <c r="DGM54" s="1"/>
      <c r="DGN54" s="1"/>
      <c r="DGO54" s="1"/>
      <c r="DGP54" s="1"/>
      <c r="DGQ54" s="1"/>
      <c r="DGR54" s="1"/>
      <c r="DGS54" s="1"/>
      <c r="DGT54" s="1"/>
      <c r="DGU54" s="1"/>
      <c r="DGV54" s="1"/>
      <c r="DGW54" s="1"/>
      <c r="DGX54" s="1"/>
      <c r="DGY54" s="1"/>
      <c r="DGZ54" s="1"/>
      <c r="DHA54" s="1"/>
      <c r="DHB54" s="1"/>
      <c r="DHC54" s="1"/>
      <c r="DHD54" s="1"/>
      <c r="DHE54" s="1"/>
      <c r="DHF54" s="1"/>
      <c r="DHG54" s="1"/>
      <c r="DHH54" s="1"/>
      <c r="DHI54" s="1"/>
      <c r="DHJ54" s="1"/>
      <c r="DHK54" s="1"/>
      <c r="DHL54" s="1"/>
      <c r="DHM54" s="1"/>
      <c r="DHN54" s="1"/>
      <c r="DHO54" s="1"/>
      <c r="DHP54" s="1"/>
      <c r="DHQ54" s="1"/>
      <c r="DHR54" s="1"/>
      <c r="DHS54" s="1"/>
      <c r="DHT54" s="1"/>
      <c r="DHU54" s="1"/>
      <c r="DHV54" s="1"/>
      <c r="DHW54" s="1"/>
      <c r="DHX54" s="1"/>
      <c r="DHY54" s="1"/>
      <c r="DHZ54" s="1"/>
      <c r="DIA54" s="1"/>
      <c r="DIB54" s="1"/>
      <c r="DIC54" s="1"/>
      <c r="DID54" s="1"/>
      <c r="DIE54" s="1"/>
      <c r="DIF54" s="1"/>
      <c r="DIG54" s="1"/>
      <c r="DIH54" s="1"/>
      <c r="DII54" s="1"/>
      <c r="DIJ54" s="1"/>
      <c r="DIK54" s="1"/>
      <c r="DIL54" s="1"/>
      <c r="DIM54" s="1"/>
      <c r="DIN54" s="1"/>
      <c r="DIO54" s="1"/>
      <c r="DIP54" s="1"/>
      <c r="DIQ54" s="1"/>
      <c r="DIR54" s="1"/>
      <c r="DIS54" s="1"/>
      <c r="DIT54" s="1"/>
      <c r="DIU54" s="1"/>
      <c r="DIV54" s="1"/>
      <c r="DIW54" s="1"/>
      <c r="DIX54" s="1"/>
      <c r="DIY54" s="1"/>
      <c r="DIZ54" s="1"/>
      <c r="DJA54" s="1"/>
      <c r="DJB54" s="1"/>
      <c r="DJC54" s="1"/>
      <c r="DJD54" s="1"/>
      <c r="DJE54" s="1"/>
      <c r="DJF54" s="1"/>
      <c r="DJG54" s="1"/>
      <c r="DJH54" s="1"/>
      <c r="DJI54" s="1"/>
      <c r="DJJ54" s="1"/>
      <c r="DJK54" s="1"/>
      <c r="DJL54" s="1"/>
      <c r="DJM54" s="1"/>
      <c r="DJN54" s="1"/>
      <c r="DJO54" s="1"/>
      <c r="DJP54" s="1"/>
      <c r="DJQ54" s="1"/>
      <c r="DJR54" s="1"/>
      <c r="DJS54" s="1"/>
      <c r="DJT54" s="1"/>
      <c r="DJU54" s="1"/>
      <c r="DJV54" s="1"/>
      <c r="DJW54" s="1"/>
      <c r="DJX54" s="1"/>
      <c r="DJY54" s="1"/>
      <c r="DJZ54" s="1"/>
      <c r="DKA54" s="1"/>
      <c r="DKB54" s="1"/>
      <c r="DKC54" s="1"/>
      <c r="DKD54" s="1"/>
      <c r="DKE54" s="1"/>
      <c r="DKF54" s="1"/>
      <c r="DKG54" s="1"/>
      <c r="DKH54" s="1"/>
      <c r="DKI54" s="1"/>
      <c r="DKJ54" s="1"/>
      <c r="DKK54" s="1"/>
      <c r="DKL54" s="1"/>
      <c r="DKM54" s="1"/>
      <c r="DKN54" s="1"/>
      <c r="DKO54" s="1"/>
      <c r="DKP54" s="1"/>
      <c r="DKQ54" s="1"/>
      <c r="DKR54" s="1"/>
      <c r="DKS54" s="1"/>
      <c r="DKT54" s="1"/>
      <c r="DKU54" s="1"/>
      <c r="DKV54" s="1"/>
      <c r="DKW54" s="1"/>
      <c r="DKX54" s="1"/>
      <c r="DKY54" s="1"/>
      <c r="DKZ54" s="1"/>
      <c r="DLA54" s="1"/>
      <c r="DLB54" s="1"/>
      <c r="DLC54" s="1"/>
      <c r="DLD54" s="1"/>
      <c r="DLE54" s="1"/>
      <c r="DLF54" s="1"/>
      <c r="DLG54" s="1"/>
      <c r="DLH54" s="1"/>
      <c r="DLI54" s="1"/>
      <c r="DLJ54" s="1"/>
      <c r="DLK54" s="1"/>
      <c r="DLL54" s="1"/>
      <c r="DLM54" s="1"/>
      <c r="DLN54" s="1"/>
      <c r="DLO54" s="1"/>
      <c r="DLP54" s="1"/>
      <c r="DLQ54" s="1"/>
      <c r="DLR54" s="1"/>
      <c r="DLS54" s="1"/>
      <c r="DLT54" s="1"/>
      <c r="DLU54" s="1"/>
      <c r="DLV54" s="1"/>
      <c r="DLW54" s="1"/>
      <c r="DLX54" s="1"/>
      <c r="DLY54" s="1"/>
      <c r="DLZ54" s="1"/>
      <c r="DMA54" s="1"/>
      <c r="DMB54" s="1"/>
      <c r="DMC54" s="1"/>
      <c r="DMD54" s="1"/>
      <c r="DME54" s="1"/>
      <c r="DMF54" s="1"/>
      <c r="DMG54" s="1"/>
      <c r="DMH54" s="1"/>
      <c r="DMI54" s="1"/>
      <c r="DMJ54" s="1"/>
      <c r="DMK54" s="1"/>
      <c r="DML54" s="1"/>
      <c r="DMM54" s="1"/>
      <c r="DMN54" s="1"/>
      <c r="DMO54" s="1"/>
      <c r="DMP54" s="1"/>
      <c r="DMQ54" s="1"/>
      <c r="DMR54" s="1"/>
      <c r="DMS54" s="1"/>
      <c r="DMT54" s="1"/>
      <c r="DMU54" s="1"/>
      <c r="DMV54" s="1"/>
      <c r="DMW54" s="1"/>
      <c r="DMX54" s="1"/>
      <c r="DMY54" s="1"/>
      <c r="DMZ54" s="1"/>
      <c r="DNA54" s="1"/>
      <c r="DNB54" s="1"/>
      <c r="DNC54" s="1"/>
      <c r="DND54" s="1"/>
      <c r="DNE54" s="1"/>
      <c r="DNF54" s="1"/>
      <c r="DNG54" s="1"/>
      <c r="DNH54" s="1"/>
      <c r="DNI54" s="1"/>
      <c r="DNJ54" s="1"/>
      <c r="DNK54" s="1"/>
      <c r="DNL54" s="1"/>
      <c r="DNM54" s="1"/>
      <c r="DNN54" s="1"/>
      <c r="DNO54" s="1"/>
      <c r="DNP54" s="1"/>
      <c r="DNQ54" s="1"/>
      <c r="DNR54" s="1"/>
      <c r="DNS54" s="1"/>
      <c r="DNT54" s="1"/>
      <c r="DNU54" s="1"/>
      <c r="DNV54" s="1"/>
      <c r="DNW54" s="1"/>
      <c r="DNX54" s="1"/>
      <c r="DNY54" s="1"/>
      <c r="DNZ54" s="1"/>
      <c r="DOA54" s="1"/>
      <c r="DOB54" s="1"/>
      <c r="DOC54" s="1"/>
      <c r="DOD54" s="1"/>
      <c r="DOE54" s="1"/>
      <c r="DOF54" s="1"/>
      <c r="DOG54" s="1"/>
      <c r="DOH54" s="1"/>
      <c r="DOI54" s="1"/>
      <c r="DOJ54" s="1"/>
      <c r="DOK54" s="1"/>
      <c r="DOL54" s="1"/>
      <c r="DOM54" s="1"/>
      <c r="DON54" s="1"/>
      <c r="DOO54" s="1"/>
      <c r="DOP54" s="1"/>
      <c r="DOQ54" s="1"/>
      <c r="DOR54" s="1"/>
      <c r="DOS54" s="1"/>
      <c r="DOT54" s="1"/>
      <c r="DOU54" s="1"/>
      <c r="DOV54" s="1"/>
      <c r="DOW54" s="1"/>
      <c r="DOX54" s="1"/>
      <c r="DOY54" s="1"/>
      <c r="DOZ54" s="1"/>
      <c r="DPA54" s="1"/>
      <c r="DPB54" s="1"/>
      <c r="DPC54" s="1"/>
      <c r="DPD54" s="1"/>
      <c r="DPE54" s="1"/>
      <c r="DPF54" s="1"/>
      <c r="DPG54" s="1"/>
      <c r="DPH54" s="1"/>
      <c r="DPI54" s="1"/>
      <c r="DPJ54" s="1"/>
      <c r="DPK54" s="1"/>
      <c r="DPL54" s="1"/>
      <c r="DPM54" s="1"/>
      <c r="DPN54" s="1"/>
      <c r="DPO54" s="1"/>
      <c r="DPP54" s="1"/>
      <c r="DPQ54" s="1"/>
      <c r="DPR54" s="1"/>
      <c r="DPS54" s="1"/>
      <c r="DPT54" s="1"/>
      <c r="DPU54" s="1"/>
      <c r="DPV54" s="1"/>
      <c r="DPW54" s="1"/>
      <c r="DPX54" s="1"/>
      <c r="DPY54" s="1"/>
      <c r="DPZ54" s="1"/>
      <c r="DQA54" s="1"/>
      <c r="DQB54" s="1"/>
      <c r="DQC54" s="1"/>
      <c r="DQD54" s="1"/>
      <c r="DQE54" s="1"/>
      <c r="DQF54" s="1"/>
      <c r="DQG54" s="1"/>
      <c r="DQH54" s="1"/>
      <c r="DQI54" s="1"/>
      <c r="DQJ54" s="1"/>
      <c r="DQK54" s="1"/>
      <c r="DQL54" s="1"/>
      <c r="DQM54" s="1"/>
      <c r="DQN54" s="1"/>
      <c r="DQO54" s="1"/>
      <c r="DQP54" s="1"/>
      <c r="DQQ54" s="1"/>
      <c r="DQR54" s="1"/>
      <c r="DQS54" s="1"/>
      <c r="DQT54" s="1"/>
      <c r="DQU54" s="1"/>
      <c r="DQV54" s="1"/>
      <c r="DQW54" s="1"/>
      <c r="DQX54" s="1"/>
      <c r="DQY54" s="1"/>
      <c r="DQZ54" s="1"/>
      <c r="DRA54" s="1"/>
      <c r="DRB54" s="1"/>
      <c r="DRC54" s="1"/>
      <c r="DRD54" s="1"/>
      <c r="DRE54" s="1"/>
      <c r="DRF54" s="1"/>
      <c r="DRG54" s="1"/>
      <c r="DRH54" s="1"/>
      <c r="DRI54" s="1"/>
      <c r="DRJ54" s="1"/>
      <c r="DRK54" s="1"/>
      <c r="DRL54" s="1"/>
      <c r="DRM54" s="1"/>
      <c r="DRN54" s="1"/>
      <c r="DRO54" s="1"/>
      <c r="DRP54" s="1"/>
      <c r="DRQ54" s="1"/>
      <c r="DRR54" s="1"/>
      <c r="DRS54" s="1"/>
      <c r="DRT54" s="1"/>
      <c r="DRU54" s="1"/>
      <c r="DRV54" s="1"/>
      <c r="DRW54" s="1"/>
      <c r="DRX54" s="1"/>
      <c r="DRY54" s="1"/>
      <c r="DRZ54" s="1"/>
      <c r="DSA54" s="1"/>
      <c r="DSB54" s="1"/>
      <c r="DSC54" s="1"/>
      <c r="DSD54" s="1"/>
      <c r="DSE54" s="1"/>
      <c r="DSF54" s="1"/>
      <c r="DSG54" s="1"/>
      <c r="DSH54" s="1"/>
      <c r="DSI54" s="1"/>
      <c r="DSJ54" s="1"/>
      <c r="DSK54" s="1"/>
      <c r="DSL54" s="1"/>
      <c r="DSM54" s="1"/>
      <c r="DSN54" s="1"/>
      <c r="DSO54" s="1"/>
      <c r="DSP54" s="1"/>
      <c r="DSQ54" s="1"/>
      <c r="DSR54" s="1"/>
      <c r="DSS54" s="1"/>
      <c r="DST54" s="1"/>
      <c r="DSU54" s="1"/>
      <c r="DSV54" s="1"/>
      <c r="DSW54" s="1"/>
      <c r="DSX54" s="1"/>
      <c r="DSY54" s="1"/>
      <c r="DSZ54" s="1"/>
      <c r="DTA54" s="1"/>
      <c r="DTB54" s="1"/>
      <c r="DTC54" s="1"/>
      <c r="DTD54" s="1"/>
      <c r="DTE54" s="1"/>
      <c r="DTF54" s="1"/>
      <c r="DTG54" s="1"/>
      <c r="DTH54" s="1"/>
      <c r="DTI54" s="1"/>
      <c r="DTJ54" s="1"/>
      <c r="DTK54" s="1"/>
      <c r="DTL54" s="1"/>
      <c r="DTM54" s="1"/>
      <c r="DTN54" s="1"/>
      <c r="DTO54" s="1"/>
      <c r="DTP54" s="1"/>
      <c r="DTQ54" s="1"/>
      <c r="DTR54" s="1"/>
      <c r="DTS54" s="1"/>
      <c r="DTT54" s="1"/>
      <c r="DTU54" s="1"/>
      <c r="DTV54" s="1"/>
      <c r="DTW54" s="1"/>
      <c r="DTX54" s="1"/>
      <c r="DTY54" s="1"/>
      <c r="DTZ54" s="1"/>
      <c r="DUA54" s="1"/>
      <c r="DUB54" s="1"/>
      <c r="DUC54" s="1"/>
      <c r="DUD54" s="1"/>
      <c r="DUE54" s="1"/>
      <c r="DUF54" s="1"/>
      <c r="DUG54" s="1"/>
      <c r="DUH54" s="1"/>
      <c r="DUI54" s="1"/>
      <c r="DUJ54" s="1"/>
      <c r="DUK54" s="1"/>
      <c r="DUL54" s="1"/>
      <c r="DUM54" s="1"/>
      <c r="DUN54" s="1"/>
      <c r="DUO54" s="1"/>
      <c r="DUP54" s="1"/>
      <c r="DUQ54" s="1"/>
      <c r="DUR54" s="1"/>
      <c r="DUS54" s="1"/>
      <c r="DUT54" s="1"/>
      <c r="DUU54" s="1"/>
      <c r="DUV54" s="1"/>
      <c r="DUW54" s="1"/>
      <c r="DUX54" s="1"/>
      <c r="DUY54" s="1"/>
      <c r="DUZ54" s="1"/>
      <c r="DVA54" s="1"/>
      <c r="DVB54" s="1"/>
      <c r="DVC54" s="1"/>
      <c r="DVD54" s="1"/>
      <c r="DVE54" s="1"/>
      <c r="DVF54" s="1"/>
      <c r="DVG54" s="1"/>
      <c r="DVH54" s="1"/>
      <c r="DVI54" s="1"/>
      <c r="DVJ54" s="1"/>
      <c r="DVK54" s="1"/>
      <c r="DVL54" s="1"/>
      <c r="DVM54" s="1"/>
      <c r="DVN54" s="1"/>
      <c r="DVO54" s="1"/>
      <c r="DVP54" s="1"/>
      <c r="DVQ54" s="1"/>
      <c r="DVR54" s="1"/>
      <c r="DVS54" s="1"/>
      <c r="DVT54" s="1"/>
      <c r="DVU54" s="1"/>
      <c r="DVV54" s="1"/>
      <c r="DVW54" s="1"/>
      <c r="DVX54" s="1"/>
      <c r="DVY54" s="1"/>
      <c r="DVZ54" s="1"/>
      <c r="DWA54" s="1"/>
      <c r="DWB54" s="1"/>
      <c r="DWC54" s="1"/>
      <c r="DWD54" s="1"/>
      <c r="DWE54" s="1"/>
      <c r="DWF54" s="1"/>
      <c r="DWG54" s="1"/>
      <c r="DWH54" s="1"/>
      <c r="DWI54" s="1"/>
      <c r="DWJ54" s="1"/>
      <c r="DWK54" s="1"/>
      <c r="DWL54" s="1"/>
      <c r="DWM54" s="1"/>
      <c r="DWN54" s="1"/>
      <c r="DWO54" s="1"/>
      <c r="DWP54" s="1"/>
      <c r="DWQ54" s="1"/>
      <c r="DWR54" s="1"/>
      <c r="DWS54" s="1"/>
      <c r="DWT54" s="1"/>
      <c r="DWU54" s="1"/>
      <c r="DWV54" s="1"/>
      <c r="DWW54" s="1"/>
      <c r="DWX54" s="1"/>
      <c r="DWY54" s="1"/>
      <c r="DWZ54" s="1"/>
      <c r="DXA54" s="1"/>
      <c r="DXB54" s="1"/>
      <c r="DXC54" s="1"/>
      <c r="DXD54" s="1"/>
      <c r="DXE54" s="1"/>
      <c r="DXF54" s="1"/>
      <c r="DXG54" s="1"/>
      <c r="DXH54" s="1"/>
      <c r="DXI54" s="1"/>
      <c r="DXJ54" s="1"/>
      <c r="DXK54" s="1"/>
      <c r="DXL54" s="1"/>
      <c r="DXM54" s="1"/>
      <c r="DXN54" s="1"/>
      <c r="DXO54" s="1"/>
      <c r="DXP54" s="1"/>
      <c r="DXQ54" s="1"/>
      <c r="DXR54" s="1"/>
      <c r="DXS54" s="1"/>
      <c r="DXT54" s="1"/>
      <c r="DXU54" s="1"/>
      <c r="DXV54" s="1"/>
      <c r="DXW54" s="1"/>
      <c r="DXX54" s="1"/>
      <c r="DXY54" s="1"/>
      <c r="DXZ54" s="1"/>
      <c r="DYA54" s="1"/>
      <c r="DYB54" s="1"/>
      <c r="DYC54" s="1"/>
      <c r="DYD54" s="1"/>
      <c r="DYE54" s="1"/>
      <c r="DYF54" s="1"/>
      <c r="DYG54" s="1"/>
      <c r="DYH54" s="1"/>
      <c r="DYI54" s="1"/>
      <c r="DYJ54" s="1"/>
      <c r="DYK54" s="1"/>
      <c r="DYL54" s="1"/>
      <c r="DYM54" s="1"/>
      <c r="DYN54" s="1"/>
      <c r="DYO54" s="1"/>
      <c r="DYP54" s="1"/>
      <c r="DYQ54" s="1"/>
      <c r="DYR54" s="1"/>
      <c r="DYS54" s="1"/>
      <c r="DYT54" s="1"/>
      <c r="DYU54" s="1"/>
      <c r="DYV54" s="1"/>
      <c r="DYW54" s="1"/>
      <c r="DYX54" s="1"/>
      <c r="DYY54" s="1"/>
      <c r="DYZ54" s="1"/>
      <c r="DZA54" s="1"/>
      <c r="DZB54" s="1"/>
      <c r="DZC54" s="1"/>
      <c r="DZD54" s="1"/>
      <c r="DZE54" s="1"/>
      <c r="DZF54" s="1"/>
      <c r="DZG54" s="1"/>
      <c r="DZH54" s="1"/>
      <c r="DZI54" s="1"/>
      <c r="DZJ54" s="1"/>
      <c r="DZK54" s="1"/>
      <c r="DZL54" s="1"/>
      <c r="DZM54" s="1"/>
      <c r="DZN54" s="1"/>
      <c r="DZO54" s="1"/>
      <c r="DZP54" s="1"/>
      <c r="DZQ54" s="1"/>
      <c r="DZR54" s="1"/>
      <c r="DZS54" s="1"/>
      <c r="DZT54" s="1"/>
      <c r="DZU54" s="1"/>
      <c r="DZV54" s="1"/>
      <c r="DZW54" s="1"/>
      <c r="DZX54" s="1"/>
      <c r="DZY54" s="1"/>
      <c r="DZZ54" s="1"/>
      <c r="EAA54" s="1"/>
      <c r="EAB54" s="1"/>
      <c r="EAC54" s="1"/>
      <c r="EAD54" s="1"/>
      <c r="EAE54" s="1"/>
      <c r="EAF54" s="1"/>
      <c r="EAG54" s="1"/>
      <c r="EAH54" s="1"/>
      <c r="EAI54" s="1"/>
      <c r="EAJ54" s="1"/>
      <c r="EAK54" s="1"/>
      <c r="EAL54" s="1"/>
      <c r="EAM54" s="1"/>
      <c r="EAN54" s="1"/>
      <c r="EAO54" s="1"/>
      <c r="EAP54" s="1"/>
      <c r="EAQ54" s="1"/>
      <c r="EAR54" s="1"/>
      <c r="EAS54" s="1"/>
      <c r="EAT54" s="1"/>
      <c r="EAU54" s="1"/>
      <c r="EAV54" s="1"/>
      <c r="EAW54" s="1"/>
      <c r="EAX54" s="1"/>
      <c r="EAY54" s="1"/>
      <c r="EAZ54" s="1"/>
      <c r="EBA54" s="1"/>
      <c r="EBB54" s="1"/>
      <c r="EBC54" s="1"/>
      <c r="EBD54" s="1"/>
      <c r="EBE54" s="1"/>
      <c r="EBF54" s="1"/>
      <c r="EBG54" s="1"/>
      <c r="EBH54" s="1"/>
      <c r="EBI54" s="1"/>
      <c r="EBJ54" s="1"/>
      <c r="EBK54" s="1"/>
      <c r="EBL54" s="1"/>
      <c r="EBM54" s="1"/>
      <c r="EBN54" s="1"/>
      <c r="EBO54" s="1"/>
      <c r="EBP54" s="1"/>
      <c r="EBQ54" s="1"/>
      <c r="EBR54" s="1"/>
      <c r="EBS54" s="1"/>
      <c r="EBT54" s="1"/>
      <c r="EBU54" s="1"/>
      <c r="EBV54" s="1"/>
      <c r="EBW54" s="1"/>
      <c r="EBX54" s="1"/>
      <c r="EBY54" s="1"/>
      <c r="EBZ54" s="1"/>
      <c r="ECA54" s="1"/>
      <c r="ECB54" s="1"/>
      <c r="ECC54" s="1"/>
      <c r="ECD54" s="1"/>
      <c r="ECE54" s="1"/>
      <c r="ECF54" s="1"/>
      <c r="ECG54" s="1"/>
      <c r="ECH54" s="1"/>
      <c r="ECI54" s="1"/>
      <c r="ECJ54" s="1"/>
      <c r="ECK54" s="1"/>
      <c r="ECL54" s="1"/>
      <c r="ECM54" s="1"/>
      <c r="ECN54" s="1"/>
      <c r="ECO54" s="1"/>
      <c r="ECP54" s="1"/>
      <c r="ECQ54" s="1"/>
      <c r="ECR54" s="1"/>
      <c r="ECS54" s="1"/>
      <c r="ECT54" s="1"/>
      <c r="ECU54" s="1"/>
      <c r="ECV54" s="1"/>
      <c r="ECW54" s="1"/>
      <c r="ECX54" s="1"/>
      <c r="ECY54" s="1"/>
      <c r="ECZ54" s="1"/>
      <c r="EDA54" s="1"/>
      <c r="EDB54" s="1"/>
      <c r="EDC54" s="1"/>
      <c r="EDD54" s="1"/>
      <c r="EDE54" s="1"/>
      <c r="EDF54" s="1"/>
      <c r="EDG54" s="1"/>
      <c r="EDH54" s="1"/>
      <c r="EDI54" s="1"/>
      <c r="EDJ54" s="1"/>
      <c r="EDK54" s="1"/>
      <c r="EDL54" s="1"/>
      <c r="EDM54" s="1"/>
      <c r="EDN54" s="1"/>
      <c r="EDO54" s="1"/>
      <c r="EDP54" s="1"/>
      <c r="EDQ54" s="1"/>
      <c r="EDR54" s="1"/>
      <c r="EDS54" s="1"/>
      <c r="EDT54" s="1"/>
      <c r="EDU54" s="1"/>
      <c r="EDV54" s="1"/>
      <c r="EDW54" s="1"/>
      <c r="EDX54" s="1"/>
      <c r="EDY54" s="1"/>
      <c r="EDZ54" s="1"/>
      <c r="EEA54" s="1"/>
      <c r="EEB54" s="1"/>
      <c r="EEC54" s="1"/>
      <c r="EED54" s="1"/>
      <c r="EEE54" s="1"/>
      <c r="EEF54" s="1"/>
      <c r="EEG54" s="1"/>
      <c r="EEH54" s="1"/>
      <c r="EEI54" s="1"/>
      <c r="EEJ54" s="1"/>
      <c r="EEK54" s="1"/>
      <c r="EEL54" s="1"/>
      <c r="EEM54" s="1"/>
      <c r="EEN54" s="1"/>
      <c r="EEO54" s="1"/>
      <c r="EEP54" s="1"/>
      <c r="EEQ54" s="1"/>
      <c r="EER54" s="1"/>
      <c r="EES54" s="1"/>
      <c r="EET54" s="1"/>
      <c r="EEU54" s="1"/>
      <c r="EEV54" s="1"/>
      <c r="EEW54" s="1"/>
      <c r="EEX54" s="1"/>
      <c r="EEY54" s="1"/>
      <c r="EEZ54" s="1"/>
      <c r="EFA54" s="1"/>
      <c r="EFB54" s="1"/>
      <c r="EFC54" s="1"/>
      <c r="EFD54" s="1"/>
      <c r="EFE54" s="1"/>
      <c r="EFF54" s="1"/>
      <c r="EFG54" s="1"/>
      <c r="EFH54" s="1"/>
      <c r="EFI54" s="1"/>
      <c r="EFJ54" s="1"/>
      <c r="EFK54" s="1"/>
      <c r="EFL54" s="1"/>
      <c r="EFM54" s="1"/>
      <c r="EFN54" s="1"/>
      <c r="EFO54" s="1"/>
      <c r="EFP54" s="1"/>
      <c r="EFQ54" s="1"/>
      <c r="EFR54" s="1"/>
      <c r="EFS54" s="1"/>
      <c r="EFT54" s="1"/>
      <c r="EFU54" s="1"/>
      <c r="EFV54" s="1"/>
      <c r="EFW54" s="1"/>
      <c r="EFX54" s="1"/>
      <c r="EFY54" s="1"/>
      <c r="EFZ54" s="1"/>
      <c r="EGA54" s="1"/>
      <c r="EGB54" s="1"/>
      <c r="EGC54" s="1"/>
      <c r="EGD54" s="1"/>
      <c r="EGE54" s="1"/>
      <c r="EGF54" s="1"/>
      <c r="EGG54" s="1"/>
      <c r="EGH54" s="1"/>
      <c r="EGI54" s="1"/>
      <c r="EGJ54" s="1"/>
      <c r="EGK54" s="1"/>
      <c r="EGL54" s="1"/>
      <c r="EGM54" s="1"/>
      <c r="EGN54" s="1"/>
      <c r="EGO54" s="1"/>
      <c r="EGP54" s="1"/>
      <c r="EGQ54" s="1"/>
      <c r="EGR54" s="1"/>
      <c r="EGS54" s="1"/>
      <c r="EGT54" s="1"/>
      <c r="EGU54" s="1"/>
      <c r="EGV54" s="1"/>
      <c r="EGW54" s="1"/>
      <c r="EGX54" s="1"/>
      <c r="EGY54" s="1"/>
      <c r="EGZ54" s="1"/>
      <c r="EHA54" s="1"/>
      <c r="EHB54" s="1"/>
      <c r="EHC54" s="1"/>
      <c r="EHD54" s="1"/>
      <c r="EHE54" s="1"/>
      <c r="EHF54" s="1"/>
      <c r="EHG54" s="1"/>
      <c r="EHH54" s="1"/>
      <c r="EHI54" s="1"/>
      <c r="EHJ54" s="1"/>
      <c r="EHK54" s="1"/>
      <c r="EHL54" s="1"/>
      <c r="EHM54" s="1"/>
      <c r="EHN54" s="1"/>
      <c r="EHO54" s="1"/>
      <c r="EHP54" s="1"/>
      <c r="EHQ54" s="1"/>
      <c r="EHR54" s="1"/>
      <c r="EHS54" s="1"/>
      <c r="EHT54" s="1"/>
      <c r="EHU54" s="1"/>
      <c r="EHV54" s="1"/>
      <c r="EHW54" s="1"/>
      <c r="EHX54" s="1"/>
      <c r="EHY54" s="1"/>
      <c r="EHZ54" s="1"/>
      <c r="EIA54" s="1"/>
      <c r="EIB54" s="1"/>
      <c r="EIC54" s="1"/>
      <c r="EID54" s="1"/>
      <c r="EIE54" s="1"/>
      <c r="EIF54" s="1"/>
      <c r="EIG54" s="1"/>
      <c r="EIH54" s="1"/>
      <c r="EII54" s="1"/>
      <c r="EIJ54" s="1"/>
      <c r="EIK54" s="1"/>
      <c r="EIL54" s="1"/>
      <c r="EIM54" s="1"/>
      <c r="EIN54" s="1"/>
      <c r="EIO54" s="1"/>
      <c r="EIP54" s="1"/>
      <c r="EIQ54" s="1"/>
      <c r="EIR54" s="1"/>
      <c r="EIS54" s="1"/>
      <c r="EIT54" s="1"/>
      <c r="EIU54" s="1"/>
      <c r="EIV54" s="1"/>
      <c r="EIW54" s="1"/>
      <c r="EIX54" s="1"/>
      <c r="EIY54" s="1"/>
      <c r="EIZ54" s="1"/>
      <c r="EJA54" s="1"/>
      <c r="EJB54" s="1"/>
      <c r="EJC54" s="1"/>
      <c r="EJD54" s="1"/>
      <c r="EJE54" s="1"/>
      <c r="EJF54" s="1"/>
      <c r="EJG54" s="1"/>
      <c r="EJH54" s="1"/>
      <c r="EJI54" s="1"/>
      <c r="EJJ54" s="1"/>
      <c r="EJK54" s="1"/>
      <c r="EJL54" s="1"/>
      <c r="EJM54" s="1"/>
      <c r="EJN54" s="1"/>
      <c r="EJO54" s="1"/>
      <c r="EJP54" s="1"/>
      <c r="EJQ54" s="1"/>
      <c r="EJR54" s="1"/>
      <c r="EJS54" s="1"/>
      <c r="EJT54" s="1"/>
      <c r="EJU54" s="1"/>
      <c r="EJV54" s="1"/>
      <c r="EJW54" s="1"/>
      <c r="EJX54" s="1"/>
      <c r="EJY54" s="1"/>
      <c r="EJZ54" s="1"/>
      <c r="EKA54" s="1"/>
      <c r="EKB54" s="1"/>
      <c r="EKC54" s="1"/>
      <c r="EKD54" s="1"/>
      <c r="EKE54" s="1"/>
      <c r="EKF54" s="1"/>
      <c r="EKG54" s="1"/>
      <c r="EKH54" s="1"/>
      <c r="EKI54" s="1"/>
      <c r="EKJ54" s="1"/>
      <c r="EKK54" s="1"/>
      <c r="EKL54" s="1"/>
      <c r="EKM54" s="1"/>
      <c r="EKN54" s="1"/>
      <c r="EKO54" s="1"/>
      <c r="EKP54" s="1"/>
      <c r="EKQ54" s="1"/>
      <c r="EKR54" s="1"/>
      <c r="EKS54" s="1"/>
      <c r="EKT54" s="1"/>
      <c r="EKU54" s="1"/>
      <c r="EKV54" s="1"/>
      <c r="EKW54" s="1"/>
      <c r="EKX54" s="1"/>
      <c r="EKY54" s="1"/>
      <c r="EKZ54" s="1"/>
      <c r="ELA54" s="1"/>
      <c r="ELB54" s="1"/>
      <c r="ELC54" s="1"/>
      <c r="ELD54" s="1"/>
      <c r="ELE54" s="1"/>
      <c r="ELF54" s="1"/>
      <c r="ELG54" s="1"/>
      <c r="ELH54" s="1"/>
      <c r="ELI54" s="1"/>
      <c r="ELJ54" s="1"/>
      <c r="ELK54" s="1"/>
      <c r="ELL54" s="1"/>
      <c r="ELM54" s="1"/>
      <c r="ELN54" s="1"/>
      <c r="ELO54" s="1"/>
      <c r="ELP54" s="1"/>
      <c r="ELQ54" s="1"/>
      <c r="ELR54" s="1"/>
      <c r="ELS54" s="1"/>
      <c r="ELT54" s="1"/>
      <c r="ELU54" s="1"/>
      <c r="ELV54" s="1"/>
      <c r="ELW54" s="1"/>
      <c r="ELX54" s="1"/>
      <c r="ELY54" s="1"/>
      <c r="ELZ54" s="1"/>
      <c r="EMA54" s="1"/>
      <c r="EMB54" s="1"/>
      <c r="EMC54" s="1"/>
      <c r="EMD54" s="1"/>
      <c r="EME54" s="1"/>
      <c r="EMF54" s="1"/>
      <c r="EMG54" s="1"/>
      <c r="EMH54" s="1"/>
      <c r="EMI54" s="1"/>
      <c r="EMJ54" s="1"/>
      <c r="EMK54" s="1"/>
      <c r="EML54" s="1"/>
      <c r="EMM54" s="1"/>
      <c r="EMN54" s="1"/>
      <c r="EMO54" s="1"/>
      <c r="EMP54" s="1"/>
      <c r="EMQ54" s="1"/>
      <c r="EMR54" s="1"/>
      <c r="EMS54" s="1"/>
      <c r="EMT54" s="1"/>
      <c r="EMU54" s="1"/>
      <c r="EMV54" s="1"/>
      <c r="EMW54" s="1"/>
      <c r="EMX54" s="1"/>
      <c r="EMY54" s="1"/>
      <c r="EMZ54" s="1"/>
      <c r="ENA54" s="1"/>
      <c r="ENB54" s="1"/>
      <c r="ENC54" s="1"/>
      <c r="END54" s="1"/>
      <c r="ENE54" s="1"/>
      <c r="ENF54" s="1"/>
      <c r="ENG54" s="1"/>
      <c r="ENH54" s="1"/>
      <c r="ENI54" s="1"/>
      <c r="ENJ54" s="1"/>
      <c r="ENK54" s="1"/>
      <c r="ENL54" s="1"/>
      <c r="ENM54" s="1"/>
      <c r="ENN54" s="1"/>
      <c r="ENO54" s="1"/>
      <c r="ENP54" s="1"/>
      <c r="ENQ54" s="1"/>
      <c r="ENR54" s="1"/>
      <c r="ENS54" s="1"/>
      <c r="ENT54" s="1"/>
      <c r="ENU54" s="1"/>
      <c r="ENV54" s="1"/>
      <c r="ENW54" s="1"/>
      <c r="ENX54" s="1"/>
      <c r="ENY54" s="1"/>
      <c r="ENZ54" s="1"/>
      <c r="EOA54" s="1"/>
      <c r="EOB54" s="1"/>
      <c r="EOC54" s="1"/>
      <c r="EOD54" s="1"/>
      <c r="EOE54" s="1"/>
      <c r="EOF54" s="1"/>
      <c r="EOG54" s="1"/>
      <c r="EOH54" s="1"/>
      <c r="EOI54" s="1"/>
      <c r="EOJ54" s="1"/>
      <c r="EOK54" s="1"/>
      <c r="EOL54" s="1"/>
      <c r="EOM54" s="1"/>
      <c r="EON54" s="1"/>
      <c r="EOO54" s="1"/>
      <c r="EOP54" s="1"/>
      <c r="EOQ54" s="1"/>
      <c r="EOR54" s="1"/>
      <c r="EOS54" s="1"/>
      <c r="EOT54" s="1"/>
      <c r="EOU54" s="1"/>
      <c r="EOV54" s="1"/>
      <c r="EOW54" s="1"/>
      <c r="EOX54" s="1"/>
      <c r="EOY54" s="1"/>
      <c r="EOZ54" s="1"/>
      <c r="EPA54" s="1"/>
      <c r="EPB54" s="1"/>
      <c r="EPC54" s="1"/>
      <c r="EPD54" s="1"/>
      <c r="EPE54" s="1"/>
      <c r="EPF54" s="1"/>
      <c r="EPG54" s="1"/>
      <c r="EPH54" s="1"/>
      <c r="EPI54" s="1"/>
      <c r="EPJ54" s="1"/>
      <c r="EPK54" s="1"/>
      <c r="EPL54" s="1"/>
      <c r="EPM54" s="1"/>
      <c r="EPN54" s="1"/>
      <c r="EPO54" s="1"/>
      <c r="EPP54" s="1"/>
      <c r="EPQ54" s="1"/>
      <c r="EPR54" s="1"/>
      <c r="EPS54" s="1"/>
      <c r="EPT54" s="1"/>
      <c r="EPU54" s="1"/>
      <c r="EPV54" s="1"/>
      <c r="EPW54" s="1"/>
      <c r="EPX54" s="1"/>
      <c r="EPY54" s="1"/>
      <c r="EPZ54" s="1"/>
      <c r="EQA54" s="1"/>
      <c r="EQB54" s="1"/>
      <c r="EQC54" s="1"/>
      <c r="EQD54" s="1"/>
      <c r="EQE54" s="1"/>
      <c r="EQF54" s="1"/>
      <c r="EQG54" s="1"/>
      <c r="EQH54" s="1"/>
      <c r="EQI54" s="1"/>
      <c r="EQJ54" s="1"/>
      <c r="EQK54" s="1"/>
      <c r="EQL54" s="1"/>
      <c r="EQM54" s="1"/>
      <c r="EQN54" s="1"/>
      <c r="EQO54" s="1"/>
      <c r="EQP54" s="1"/>
      <c r="EQQ54" s="1"/>
      <c r="EQR54" s="1"/>
      <c r="EQS54" s="1"/>
      <c r="EQT54" s="1"/>
      <c r="EQU54" s="1"/>
      <c r="EQV54" s="1"/>
      <c r="EQW54" s="1"/>
      <c r="EQX54" s="1"/>
      <c r="EQY54" s="1"/>
      <c r="EQZ54" s="1"/>
      <c r="ERA54" s="1"/>
      <c r="ERB54" s="1"/>
      <c r="ERC54" s="1"/>
      <c r="ERD54" s="1"/>
      <c r="ERE54" s="1"/>
      <c r="ERF54" s="1"/>
      <c r="ERG54" s="1"/>
      <c r="ERH54" s="1"/>
      <c r="ERI54" s="1"/>
      <c r="ERJ54" s="1"/>
      <c r="ERK54" s="1"/>
      <c r="ERL54" s="1"/>
      <c r="ERM54" s="1"/>
      <c r="ERN54" s="1"/>
      <c r="ERO54" s="1"/>
      <c r="ERP54" s="1"/>
      <c r="ERQ54" s="1"/>
      <c r="ERR54" s="1"/>
      <c r="ERS54" s="1"/>
      <c r="ERT54" s="1"/>
      <c r="ERU54" s="1"/>
      <c r="ERV54" s="1"/>
      <c r="ERW54" s="1"/>
      <c r="ERX54" s="1"/>
      <c r="ERY54" s="1"/>
      <c r="ERZ54" s="1"/>
      <c r="ESA54" s="1"/>
      <c r="ESB54" s="1"/>
      <c r="ESC54" s="1"/>
      <c r="ESD54" s="1"/>
      <c r="ESE54" s="1"/>
      <c r="ESF54" s="1"/>
      <c r="ESG54" s="1"/>
      <c r="ESH54" s="1"/>
      <c r="ESI54" s="1"/>
      <c r="ESJ54" s="1"/>
      <c r="ESK54" s="1"/>
      <c r="ESL54" s="1"/>
      <c r="ESM54" s="1"/>
      <c r="ESN54" s="1"/>
      <c r="ESO54" s="1"/>
      <c r="ESP54" s="1"/>
      <c r="ESQ54" s="1"/>
      <c r="ESR54" s="1"/>
      <c r="ESS54" s="1"/>
      <c r="EST54" s="1"/>
      <c r="ESU54" s="1"/>
      <c r="ESV54" s="1"/>
      <c r="ESW54" s="1"/>
      <c r="ESX54" s="1"/>
      <c r="ESY54" s="1"/>
      <c r="ESZ54" s="1"/>
      <c r="ETA54" s="1"/>
      <c r="ETB54" s="1"/>
      <c r="ETC54" s="1"/>
      <c r="ETD54" s="1"/>
      <c r="ETE54" s="1"/>
      <c r="ETF54" s="1"/>
      <c r="ETG54" s="1"/>
      <c r="ETH54" s="1"/>
      <c r="ETI54" s="1"/>
      <c r="ETJ54" s="1"/>
      <c r="ETK54" s="1"/>
      <c r="ETL54" s="1"/>
      <c r="ETM54" s="1"/>
      <c r="ETN54" s="1"/>
      <c r="ETO54" s="1"/>
      <c r="ETP54" s="1"/>
      <c r="ETQ54" s="1"/>
      <c r="ETR54" s="1"/>
      <c r="ETS54" s="1"/>
      <c r="ETT54" s="1"/>
      <c r="ETU54" s="1"/>
      <c r="ETV54" s="1"/>
      <c r="ETW54" s="1"/>
      <c r="ETX54" s="1"/>
      <c r="ETY54" s="1"/>
      <c r="ETZ54" s="1"/>
      <c r="EUA54" s="1"/>
      <c r="EUB54" s="1"/>
      <c r="EUC54" s="1"/>
      <c r="EUD54" s="1"/>
      <c r="EUE54" s="1"/>
      <c r="EUF54" s="1"/>
      <c r="EUG54" s="1"/>
      <c r="EUH54" s="1"/>
      <c r="EUI54" s="1"/>
      <c r="EUJ54" s="1"/>
      <c r="EUK54" s="1"/>
      <c r="EUL54" s="1"/>
      <c r="EUM54" s="1"/>
      <c r="EUN54" s="1"/>
      <c r="EUO54" s="1"/>
      <c r="EUP54" s="1"/>
      <c r="EUQ54" s="1"/>
      <c r="EUR54" s="1"/>
      <c r="EUS54" s="1"/>
      <c r="EUT54" s="1"/>
      <c r="EUU54" s="1"/>
      <c r="EUV54" s="1"/>
      <c r="EUW54" s="1"/>
      <c r="EUX54" s="1"/>
      <c r="EUY54" s="1"/>
      <c r="EUZ54" s="1"/>
      <c r="EVA54" s="1"/>
      <c r="EVB54" s="1"/>
      <c r="EVC54" s="1"/>
      <c r="EVD54" s="1"/>
      <c r="EVE54" s="1"/>
      <c r="EVF54" s="1"/>
      <c r="EVG54" s="1"/>
      <c r="EVH54" s="1"/>
      <c r="EVI54" s="1"/>
      <c r="EVJ54" s="1"/>
      <c r="EVK54" s="1"/>
      <c r="EVL54" s="1"/>
      <c r="EVM54" s="1"/>
      <c r="EVN54" s="1"/>
      <c r="EVO54" s="1"/>
      <c r="EVP54" s="1"/>
      <c r="EVQ54" s="1"/>
      <c r="EVR54" s="1"/>
      <c r="EVS54" s="1"/>
      <c r="EVT54" s="1"/>
      <c r="EVU54" s="1"/>
      <c r="EVV54" s="1"/>
      <c r="EVW54" s="1"/>
      <c r="EVX54" s="1"/>
      <c r="EVY54" s="1"/>
      <c r="EVZ54" s="1"/>
      <c r="EWA54" s="1"/>
      <c r="EWB54" s="1"/>
      <c r="EWC54" s="1"/>
      <c r="EWD54" s="1"/>
      <c r="EWE54" s="1"/>
      <c r="EWF54" s="1"/>
      <c r="EWG54" s="1"/>
      <c r="EWH54" s="1"/>
      <c r="EWI54" s="1"/>
      <c r="EWJ54" s="1"/>
      <c r="EWK54" s="1"/>
      <c r="EWL54" s="1"/>
      <c r="EWM54" s="1"/>
      <c r="EWN54" s="1"/>
      <c r="EWO54" s="1"/>
      <c r="EWP54" s="1"/>
      <c r="EWQ54" s="1"/>
      <c r="EWR54" s="1"/>
      <c r="EWS54" s="1"/>
      <c r="EWT54" s="1"/>
      <c r="EWU54" s="1"/>
      <c r="EWV54" s="1"/>
      <c r="EWW54" s="1"/>
      <c r="EWX54" s="1"/>
      <c r="EWY54" s="1"/>
      <c r="EWZ54" s="1"/>
      <c r="EXA54" s="1"/>
      <c r="EXB54" s="1"/>
      <c r="EXC54" s="1"/>
      <c r="EXD54" s="1"/>
      <c r="EXE54" s="1"/>
      <c r="EXF54" s="1"/>
      <c r="EXG54" s="1"/>
      <c r="EXH54" s="1"/>
      <c r="EXI54" s="1"/>
      <c r="EXJ54" s="1"/>
      <c r="EXK54" s="1"/>
      <c r="EXL54" s="1"/>
      <c r="EXM54" s="1"/>
      <c r="EXN54" s="1"/>
      <c r="EXO54" s="1"/>
      <c r="EXP54" s="1"/>
      <c r="EXQ54" s="1"/>
      <c r="EXR54" s="1"/>
      <c r="EXS54" s="1"/>
      <c r="EXT54" s="1"/>
      <c r="EXU54" s="1"/>
      <c r="EXV54" s="1"/>
      <c r="EXW54" s="1"/>
      <c r="EXX54" s="1"/>
      <c r="EXY54" s="1"/>
      <c r="EXZ54" s="1"/>
      <c r="EYA54" s="1"/>
      <c r="EYB54" s="1"/>
      <c r="EYC54" s="1"/>
      <c r="EYD54" s="1"/>
      <c r="EYE54" s="1"/>
      <c r="EYF54" s="1"/>
      <c r="EYG54" s="1"/>
      <c r="EYH54" s="1"/>
      <c r="EYI54" s="1"/>
      <c r="EYJ54" s="1"/>
      <c r="EYK54" s="1"/>
      <c r="EYL54" s="1"/>
      <c r="EYM54" s="1"/>
      <c r="EYN54" s="1"/>
      <c r="EYO54" s="1"/>
      <c r="EYP54" s="1"/>
      <c r="EYQ54" s="1"/>
      <c r="EYR54" s="1"/>
      <c r="EYS54" s="1"/>
      <c r="EYT54" s="1"/>
      <c r="EYU54" s="1"/>
      <c r="EYV54" s="1"/>
      <c r="EYW54" s="1"/>
      <c r="EYX54" s="1"/>
      <c r="EYY54" s="1"/>
      <c r="EYZ54" s="1"/>
      <c r="EZA54" s="1"/>
      <c r="EZB54" s="1"/>
      <c r="EZC54" s="1"/>
      <c r="EZD54" s="1"/>
      <c r="EZE54" s="1"/>
      <c r="EZF54" s="1"/>
      <c r="EZG54" s="1"/>
      <c r="EZH54" s="1"/>
      <c r="EZI54" s="1"/>
      <c r="EZJ54" s="1"/>
      <c r="EZK54" s="1"/>
      <c r="EZL54" s="1"/>
      <c r="EZM54" s="1"/>
      <c r="EZN54" s="1"/>
      <c r="EZO54" s="1"/>
      <c r="EZP54" s="1"/>
      <c r="EZQ54" s="1"/>
      <c r="EZR54" s="1"/>
      <c r="EZS54" s="1"/>
      <c r="EZT54" s="1"/>
      <c r="EZU54" s="1"/>
      <c r="EZV54" s="1"/>
      <c r="EZW54" s="1"/>
      <c r="EZX54" s="1"/>
      <c r="EZY54" s="1"/>
      <c r="EZZ54" s="1"/>
      <c r="FAA54" s="1"/>
      <c r="FAB54" s="1"/>
      <c r="FAC54" s="1"/>
      <c r="FAD54" s="1"/>
      <c r="FAE54" s="1"/>
      <c r="FAF54" s="1"/>
      <c r="FAG54" s="1"/>
      <c r="FAH54" s="1"/>
      <c r="FAI54" s="1"/>
      <c r="FAJ54" s="1"/>
      <c r="FAK54" s="1"/>
      <c r="FAL54" s="1"/>
      <c r="FAM54" s="1"/>
      <c r="FAN54" s="1"/>
      <c r="FAO54" s="1"/>
      <c r="FAP54" s="1"/>
      <c r="FAQ54" s="1"/>
      <c r="FAR54" s="1"/>
      <c r="FAS54" s="1"/>
      <c r="FAT54" s="1"/>
      <c r="FAU54" s="1"/>
      <c r="FAV54" s="1"/>
      <c r="FAW54" s="1"/>
      <c r="FAX54" s="1"/>
      <c r="FAY54" s="1"/>
      <c r="FAZ54" s="1"/>
      <c r="FBA54" s="1"/>
      <c r="FBB54" s="1"/>
      <c r="FBC54" s="1"/>
      <c r="FBD54" s="1"/>
      <c r="FBE54" s="1"/>
      <c r="FBF54" s="1"/>
      <c r="FBG54" s="1"/>
      <c r="FBH54" s="1"/>
      <c r="FBI54" s="1"/>
      <c r="FBJ54" s="1"/>
      <c r="FBK54" s="1"/>
      <c r="FBL54" s="1"/>
      <c r="FBM54" s="1"/>
      <c r="FBN54" s="1"/>
      <c r="FBO54" s="1"/>
      <c r="FBP54" s="1"/>
      <c r="FBQ54" s="1"/>
      <c r="FBR54" s="1"/>
      <c r="FBS54" s="1"/>
      <c r="FBT54" s="1"/>
      <c r="FBU54" s="1"/>
      <c r="FBV54" s="1"/>
      <c r="FBW54" s="1"/>
      <c r="FBX54" s="1"/>
      <c r="FBY54" s="1"/>
      <c r="FBZ54" s="1"/>
      <c r="FCA54" s="1"/>
      <c r="FCB54" s="1"/>
      <c r="FCC54" s="1"/>
      <c r="FCD54" s="1"/>
      <c r="FCE54" s="1"/>
      <c r="FCF54" s="1"/>
      <c r="FCG54" s="1"/>
      <c r="FCH54" s="1"/>
      <c r="FCI54" s="1"/>
      <c r="FCJ54" s="1"/>
      <c r="FCK54" s="1"/>
      <c r="FCL54" s="1"/>
      <c r="FCM54" s="1"/>
      <c r="FCN54" s="1"/>
      <c r="FCO54" s="1"/>
      <c r="FCP54" s="1"/>
      <c r="FCQ54" s="1"/>
      <c r="FCR54" s="1"/>
      <c r="FCS54" s="1"/>
      <c r="FCT54" s="1"/>
      <c r="FCU54" s="1"/>
      <c r="FCV54" s="1"/>
      <c r="FCW54" s="1"/>
      <c r="FCX54" s="1"/>
      <c r="FCY54" s="1"/>
      <c r="FCZ54" s="1"/>
      <c r="FDA54" s="1"/>
      <c r="FDB54" s="1"/>
      <c r="FDC54" s="1"/>
      <c r="FDD54" s="1"/>
      <c r="FDE54" s="1"/>
      <c r="FDF54" s="1"/>
      <c r="FDG54" s="1"/>
      <c r="FDH54" s="1"/>
      <c r="FDI54" s="1"/>
      <c r="FDJ54" s="1"/>
      <c r="FDK54" s="1"/>
      <c r="FDL54" s="1"/>
      <c r="FDM54" s="1"/>
      <c r="FDN54" s="1"/>
      <c r="FDO54" s="1"/>
      <c r="FDP54" s="1"/>
      <c r="FDQ54" s="1"/>
      <c r="FDR54" s="1"/>
      <c r="FDS54" s="1"/>
      <c r="FDT54" s="1"/>
      <c r="FDU54" s="1"/>
      <c r="FDV54" s="1"/>
      <c r="FDW54" s="1"/>
      <c r="FDX54" s="1"/>
      <c r="FDY54" s="1"/>
      <c r="FDZ54" s="1"/>
      <c r="FEA54" s="1"/>
      <c r="FEB54" s="1"/>
      <c r="FEC54" s="1"/>
      <c r="FED54" s="1"/>
      <c r="FEE54" s="1"/>
      <c r="FEF54" s="1"/>
      <c r="FEG54" s="1"/>
      <c r="FEH54" s="1"/>
      <c r="FEI54" s="1"/>
      <c r="FEJ54" s="1"/>
      <c r="FEK54" s="1"/>
      <c r="FEL54" s="1"/>
      <c r="FEM54" s="1"/>
      <c r="FEN54" s="1"/>
      <c r="FEO54" s="1"/>
      <c r="FEP54" s="1"/>
      <c r="FEQ54" s="1"/>
      <c r="FER54" s="1"/>
      <c r="FES54" s="1"/>
      <c r="FET54" s="1"/>
      <c r="FEU54" s="1"/>
      <c r="FEV54" s="1"/>
      <c r="FEW54" s="1"/>
      <c r="FEX54" s="1"/>
      <c r="FEY54" s="1"/>
      <c r="FEZ54" s="1"/>
      <c r="FFA54" s="1"/>
      <c r="FFB54" s="1"/>
      <c r="FFC54" s="1"/>
      <c r="FFD54" s="1"/>
      <c r="FFE54" s="1"/>
      <c r="FFF54" s="1"/>
      <c r="FFG54" s="1"/>
      <c r="FFH54" s="1"/>
      <c r="FFI54" s="1"/>
      <c r="FFJ54" s="1"/>
      <c r="FFK54" s="1"/>
      <c r="FFL54" s="1"/>
      <c r="FFM54" s="1"/>
      <c r="FFN54" s="1"/>
      <c r="FFO54" s="1"/>
      <c r="FFP54" s="1"/>
      <c r="FFQ54" s="1"/>
      <c r="FFR54" s="1"/>
      <c r="FFS54" s="1"/>
      <c r="FFT54" s="1"/>
      <c r="FFU54" s="1"/>
      <c r="FFV54" s="1"/>
      <c r="FFW54" s="1"/>
      <c r="FFX54" s="1"/>
      <c r="FFY54" s="1"/>
      <c r="FFZ54" s="1"/>
      <c r="FGA54" s="1"/>
      <c r="FGB54" s="1"/>
      <c r="FGC54" s="1"/>
      <c r="FGD54" s="1"/>
      <c r="FGE54" s="1"/>
      <c r="FGF54" s="1"/>
      <c r="FGG54" s="1"/>
      <c r="FGH54" s="1"/>
      <c r="FGI54" s="1"/>
      <c r="FGJ54" s="1"/>
      <c r="FGK54" s="1"/>
      <c r="FGL54" s="1"/>
      <c r="FGM54" s="1"/>
      <c r="FGN54" s="1"/>
      <c r="FGO54" s="1"/>
      <c r="FGP54" s="1"/>
      <c r="FGQ54" s="1"/>
      <c r="FGR54" s="1"/>
      <c r="FGS54" s="1"/>
      <c r="FGT54" s="1"/>
      <c r="FGU54" s="1"/>
      <c r="FGV54" s="1"/>
      <c r="FGW54" s="1"/>
      <c r="FGX54" s="1"/>
      <c r="FGY54" s="1"/>
      <c r="FGZ54" s="1"/>
      <c r="FHA54" s="1"/>
      <c r="FHB54" s="1"/>
      <c r="FHC54" s="1"/>
      <c r="FHD54" s="1"/>
      <c r="FHE54" s="1"/>
      <c r="FHF54" s="1"/>
      <c r="FHG54" s="1"/>
      <c r="FHH54" s="1"/>
      <c r="FHI54" s="1"/>
      <c r="FHJ54" s="1"/>
      <c r="FHK54" s="1"/>
      <c r="FHL54" s="1"/>
      <c r="FHM54" s="1"/>
      <c r="FHN54" s="1"/>
      <c r="FHO54" s="1"/>
      <c r="FHP54" s="1"/>
      <c r="FHQ54" s="1"/>
      <c r="FHR54" s="1"/>
      <c r="FHS54" s="1"/>
      <c r="FHT54" s="1"/>
      <c r="FHU54" s="1"/>
      <c r="FHV54" s="1"/>
      <c r="FHW54" s="1"/>
      <c r="FHX54" s="1"/>
      <c r="FHY54" s="1"/>
      <c r="FHZ54" s="1"/>
      <c r="FIA54" s="1"/>
      <c r="FIB54" s="1"/>
      <c r="FIC54" s="1"/>
      <c r="FID54" s="1"/>
      <c r="FIE54" s="1"/>
      <c r="FIF54" s="1"/>
      <c r="FIG54" s="1"/>
      <c r="FIH54" s="1"/>
      <c r="FII54" s="1"/>
      <c r="FIJ54" s="1"/>
      <c r="FIK54" s="1"/>
      <c r="FIL54" s="1"/>
      <c r="FIM54" s="1"/>
      <c r="FIN54" s="1"/>
      <c r="FIO54" s="1"/>
      <c r="FIP54" s="1"/>
      <c r="FIQ54" s="1"/>
      <c r="FIR54" s="1"/>
      <c r="FIS54" s="1"/>
      <c r="FIT54" s="1"/>
      <c r="FIU54" s="1"/>
      <c r="FIV54" s="1"/>
      <c r="FIW54" s="1"/>
      <c r="FIX54" s="1"/>
      <c r="FIY54" s="1"/>
      <c r="FIZ54" s="1"/>
      <c r="FJA54" s="1"/>
      <c r="FJB54" s="1"/>
      <c r="FJC54" s="1"/>
      <c r="FJD54" s="1"/>
      <c r="FJE54" s="1"/>
      <c r="FJF54" s="1"/>
      <c r="FJG54" s="1"/>
      <c r="FJH54" s="1"/>
      <c r="FJI54" s="1"/>
      <c r="FJJ54" s="1"/>
      <c r="FJK54" s="1"/>
      <c r="FJL54" s="1"/>
      <c r="FJM54" s="1"/>
      <c r="FJN54" s="1"/>
      <c r="FJO54" s="1"/>
      <c r="FJP54" s="1"/>
      <c r="FJQ54" s="1"/>
      <c r="FJR54" s="1"/>
      <c r="FJS54" s="1"/>
      <c r="FJT54" s="1"/>
      <c r="FJU54" s="1"/>
      <c r="FJV54" s="1"/>
      <c r="FJW54" s="1"/>
      <c r="FJX54" s="1"/>
      <c r="FJY54" s="1"/>
      <c r="FJZ54" s="1"/>
      <c r="FKA54" s="1"/>
      <c r="FKB54" s="1"/>
      <c r="FKC54" s="1"/>
      <c r="FKD54" s="1"/>
      <c r="FKE54" s="1"/>
      <c r="FKF54" s="1"/>
      <c r="FKG54" s="1"/>
      <c r="FKH54" s="1"/>
      <c r="FKI54" s="1"/>
      <c r="FKJ54" s="1"/>
      <c r="FKK54" s="1"/>
      <c r="FKL54" s="1"/>
      <c r="FKM54" s="1"/>
      <c r="FKN54" s="1"/>
      <c r="FKO54" s="1"/>
      <c r="FKP54" s="1"/>
      <c r="FKQ54" s="1"/>
      <c r="FKR54" s="1"/>
      <c r="FKS54" s="1"/>
      <c r="FKT54" s="1"/>
      <c r="FKU54" s="1"/>
      <c r="FKV54" s="1"/>
      <c r="FKW54" s="1"/>
      <c r="FKX54" s="1"/>
      <c r="FKY54" s="1"/>
      <c r="FKZ54" s="1"/>
      <c r="FLA54" s="1"/>
      <c r="FLB54" s="1"/>
      <c r="FLC54" s="1"/>
      <c r="FLD54" s="1"/>
      <c r="FLE54" s="1"/>
      <c r="FLF54" s="1"/>
      <c r="FLG54" s="1"/>
      <c r="FLH54" s="1"/>
      <c r="FLI54" s="1"/>
      <c r="FLJ54" s="1"/>
      <c r="FLK54" s="1"/>
      <c r="FLL54" s="1"/>
      <c r="FLM54" s="1"/>
      <c r="FLN54" s="1"/>
      <c r="FLO54" s="1"/>
      <c r="FLP54" s="1"/>
      <c r="FLQ54" s="1"/>
      <c r="FLR54" s="1"/>
      <c r="FLS54" s="1"/>
      <c r="FLT54" s="1"/>
      <c r="FLU54" s="1"/>
      <c r="FLV54" s="1"/>
      <c r="FLW54" s="1"/>
      <c r="FLX54" s="1"/>
      <c r="FLY54" s="1"/>
      <c r="FLZ54" s="1"/>
      <c r="FMA54" s="1"/>
      <c r="FMB54" s="1"/>
      <c r="FMC54" s="1"/>
      <c r="FMD54" s="1"/>
      <c r="FME54" s="1"/>
      <c r="FMF54" s="1"/>
      <c r="FMG54" s="1"/>
      <c r="FMH54" s="1"/>
      <c r="FMI54" s="1"/>
      <c r="FMJ54" s="1"/>
      <c r="FMK54" s="1"/>
      <c r="FML54" s="1"/>
      <c r="FMM54" s="1"/>
      <c r="FMN54" s="1"/>
      <c r="FMO54" s="1"/>
      <c r="FMP54" s="1"/>
      <c r="FMQ54" s="1"/>
      <c r="FMR54" s="1"/>
      <c r="FMS54" s="1"/>
      <c r="FMT54" s="1"/>
      <c r="FMU54" s="1"/>
      <c r="FMV54" s="1"/>
      <c r="FMW54" s="1"/>
      <c r="FMX54" s="1"/>
      <c r="FMY54" s="1"/>
      <c r="FMZ54" s="1"/>
      <c r="FNA54" s="1"/>
      <c r="FNB54" s="1"/>
      <c r="FNC54" s="1"/>
      <c r="FND54" s="1"/>
      <c r="FNE54" s="1"/>
      <c r="FNF54" s="1"/>
      <c r="FNG54" s="1"/>
      <c r="FNH54" s="1"/>
      <c r="FNI54" s="1"/>
      <c r="FNJ54" s="1"/>
      <c r="FNK54" s="1"/>
      <c r="FNL54" s="1"/>
      <c r="FNM54" s="1"/>
      <c r="FNN54" s="1"/>
      <c r="FNO54" s="1"/>
      <c r="FNP54" s="1"/>
      <c r="FNQ54" s="1"/>
      <c r="FNR54" s="1"/>
      <c r="FNS54" s="1"/>
      <c r="FNT54" s="1"/>
      <c r="FNU54" s="1"/>
      <c r="FNV54" s="1"/>
      <c r="FNW54" s="1"/>
      <c r="FNX54" s="1"/>
      <c r="FNY54" s="1"/>
      <c r="FNZ54" s="1"/>
      <c r="FOA54" s="1"/>
      <c r="FOB54" s="1"/>
      <c r="FOC54" s="1"/>
      <c r="FOD54" s="1"/>
      <c r="FOE54" s="1"/>
      <c r="FOF54" s="1"/>
      <c r="FOG54" s="1"/>
      <c r="FOH54" s="1"/>
      <c r="FOI54" s="1"/>
      <c r="FOJ54" s="1"/>
      <c r="FOK54" s="1"/>
      <c r="FOL54" s="1"/>
      <c r="FOM54" s="1"/>
      <c r="FON54" s="1"/>
      <c r="FOO54" s="1"/>
      <c r="FOP54" s="1"/>
      <c r="FOQ54" s="1"/>
      <c r="FOR54" s="1"/>
      <c r="FOS54" s="1"/>
      <c r="FOT54" s="1"/>
      <c r="FOU54" s="1"/>
      <c r="FOV54" s="1"/>
      <c r="FOW54" s="1"/>
      <c r="FOX54" s="1"/>
      <c r="FOY54" s="1"/>
      <c r="FOZ54" s="1"/>
      <c r="FPA54" s="1"/>
      <c r="FPB54" s="1"/>
      <c r="FPC54" s="1"/>
      <c r="FPD54" s="1"/>
      <c r="FPE54" s="1"/>
      <c r="FPF54" s="1"/>
      <c r="FPG54" s="1"/>
      <c r="FPH54" s="1"/>
      <c r="FPI54" s="1"/>
      <c r="FPJ54" s="1"/>
      <c r="FPK54" s="1"/>
      <c r="FPL54" s="1"/>
      <c r="FPM54" s="1"/>
      <c r="FPN54" s="1"/>
      <c r="FPO54" s="1"/>
      <c r="FPP54" s="1"/>
      <c r="FPQ54" s="1"/>
      <c r="FPR54" s="1"/>
      <c r="FPS54" s="1"/>
      <c r="FPT54" s="1"/>
      <c r="FPU54" s="1"/>
      <c r="FPV54" s="1"/>
      <c r="FPW54" s="1"/>
      <c r="FPX54" s="1"/>
      <c r="FPY54" s="1"/>
      <c r="FPZ54" s="1"/>
      <c r="FQA54" s="1"/>
      <c r="FQB54" s="1"/>
      <c r="FQC54" s="1"/>
      <c r="FQD54" s="1"/>
      <c r="FQE54" s="1"/>
      <c r="FQF54" s="1"/>
      <c r="FQG54" s="1"/>
      <c r="FQH54" s="1"/>
      <c r="FQI54" s="1"/>
      <c r="FQJ54" s="1"/>
      <c r="FQK54" s="1"/>
      <c r="FQL54" s="1"/>
      <c r="FQM54" s="1"/>
      <c r="FQN54" s="1"/>
      <c r="FQO54" s="1"/>
      <c r="FQP54" s="1"/>
      <c r="FQQ54" s="1"/>
      <c r="FQR54" s="1"/>
      <c r="FQS54" s="1"/>
      <c r="FQT54" s="1"/>
      <c r="FQU54" s="1"/>
      <c r="FQV54" s="1"/>
      <c r="FQW54" s="1"/>
      <c r="FQX54" s="1"/>
      <c r="FQY54" s="1"/>
      <c r="FQZ54" s="1"/>
      <c r="FRA54" s="1"/>
      <c r="FRB54" s="1"/>
      <c r="FRC54" s="1"/>
      <c r="FRD54" s="1"/>
      <c r="FRE54" s="1"/>
      <c r="FRF54" s="1"/>
      <c r="FRG54" s="1"/>
      <c r="FRH54" s="1"/>
      <c r="FRI54" s="1"/>
      <c r="FRJ54" s="1"/>
      <c r="FRK54" s="1"/>
      <c r="FRL54" s="1"/>
      <c r="FRM54" s="1"/>
      <c r="FRN54" s="1"/>
      <c r="FRO54" s="1"/>
      <c r="FRP54" s="1"/>
      <c r="FRQ54" s="1"/>
      <c r="FRR54" s="1"/>
      <c r="FRS54" s="1"/>
      <c r="FRT54" s="1"/>
      <c r="FRU54" s="1"/>
      <c r="FRV54" s="1"/>
      <c r="FRW54" s="1"/>
      <c r="FRX54" s="1"/>
      <c r="FRY54" s="1"/>
      <c r="FRZ54" s="1"/>
      <c r="FSA54" s="1"/>
      <c r="FSB54" s="1"/>
      <c r="FSC54" s="1"/>
      <c r="FSD54" s="1"/>
      <c r="FSE54" s="1"/>
      <c r="FSF54" s="1"/>
      <c r="FSG54" s="1"/>
      <c r="FSH54" s="1"/>
      <c r="FSI54" s="1"/>
      <c r="FSJ54" s="1"/>
      <c r="FSK54" s="1"/>
      <c r="FSL54" s="1"/>
      <c r="FSM54" s="1"/>
      <c r="FSN54" s="1"/>
      <c r="FSO54" s="1"/>
      <c r="FSP54" s="1"/>
      <c r="FSQ54" s="1"/>
      <c r="FSR54" s="1"/>
      <c r="FSS54" s="1"/>
      <c r="FST54" s="1"/>
      <c r="FSU54" s="1"/>
      <c r="FSV54" s="1"/>
      <c r="FSW54" s="1"/>
      <c r="FSX54" s="1"/>
      <c r="FSY54" s="1"/>
      <c r="FSZ54" s="1"/>
      <c r="FTA54" s="1"/>
      <c r="FTB54" s="1"/>
      <c r="FTC54" s="1"/>
      <c r="FTD54" s="1"/>
      <c r="FTE54" s="1"/>
      <c r="FTF54" s="1"/>
      <c r="FTG54" s="1"/>
      <c r="FTH54" s="1"/>
      <c r="FTI54" s="1"/>
      <c r="FTJ54" s="1"/>
      <c r="FTK54" s="1"/>
      <c r="FTL54" s="1"/>
      <c r="FTM54" s="1"/>
      <c r="FTN54" s="1"/>
      <c r="FTO54" s="1"/>
      <c r="FTP54" s="1"/>
      <c r="FTQ54" s="1"/>
      <c r="FTR54" s="1"/>
      <c r="FTS54" s="1"/>
      <c r="FTT54" s="1"/>
      <c r="FTU54" s="1"/>
      <c r="FTV54" s="1"/>
      <c r="FTW54" s="1"/>
      <c r="FTX54" s="1"/>
      <c r="FTY54" s="1"/>
      <c r="FTZ54" s="1"/>
      <c r="FUA54" s="1"/>
      <c r="FUB54" s="1"/>
      <c r="FUC54" s="1"/>
      <c r="FUD54" s="1"/>
      <c r="FUE54" s="1"/>
      <c r="FUF54" s="1"/>
      <c r="FUG54" s="1"/>
      <c r="FUH54" s="1"/>
      <c r="FUI54" s="1"/>
      <c r="FUJ54" s="1"/>
      <c r="FUK54" s="1"/>
      <c r="FUL54" s="1"/>
      <c r="FUM54" s="1"/>
      <c r="FUN54" s="1"/>
      <c r="FUO54" s="1"/>
      <c r="FUP54" s="1"/>
      <c r="FUQ54" s="1"/>
      <c r="FUR54" s="1"/>
      <c r="FUS54" s="1"/>
      <c r="FUT54" s="1"/>
      <c r="FUU54" s="1"/>
      <c r="FUV54" s="1"/>
      <c r="FUW54" s="1"/>
      <c r="FUX54" s="1"/>
      <c r="FUY54" s="1"/>
      <c r="FUZ54" s="1"/>
      <c r="FVA54" s="1"/>
      <c r="FVB54" s="1"/>
      <c r="FVC54" s="1"/>
      <c r="FVD54" s="1"/>
      <c r="FVE54" s="1"/>
      <c r="FVF54" s="1"/>
      <c r="FVG54" s="1"/>
      <c r="FVH54" s="1"/>
      <c r="FVI54" s="1"/>
      <c r="FVJ54" s="1"/>
      <c r="FVK54" s="1"/>
      <c r="FVL54" s="1"/>
      <c r="FVM54" s="1"/>
      <c r="FVN54" s="1"/>
      <c r="FVO54" s="1"/>
      <c r="FVP54" s="1"/>
      <c r="FVQ54" s="1"/>
      <c r="FVR54" s="1"/>
      <c r="FVS54" s="1"/>
      <c r="FVT54" s="1"/>
      <c r="FVU54" s="1"/>
      <c r="FVV54" s="1"/>
      <c r="FVW54" s="1"/>
      <c r="FVX54" s="1"/>
      <c r="FVY54" s="1"/>
      <c r="FVZ54" s="1"/>
      <c r="FWA54" s="1"/>
      <c r="FWB54" s="1"/>
      <c r="FWC54" s="1"/>
      <c r="FWD54" s="1"/>
      <c r="FWE54" s="1"/>
      <c r="FWF54" s="1"/>
      <c r="FWG54" s="1"/>
      <c r="FWH54" s="1"/>
      <c r="FWI54" s="1"/>
      <c r="FWJ54" s="1"/>
      <c r="FWK54" s="1"/>
      <c r="FWL54" s="1"/>
      <c r="FWM54" s="1"/>
      <c r="FWN54" s="1"/>
      <c r="FWO54" s="1"/>
      <c r="FWP54" s="1"/>
      <c r="FWQ54" s="1"/>
      <c r="FWR54" s="1"/>
      <c r="FWS54" s="1"/>
      <c r="FWT54" s="1"/>
      <c r="FWU54" s="1"/>
      <c r="FWV54" s="1"/>
      <c r="FWW54" s="1"/>
      <c r="FWX54" s="1"/>
      <c r="FWY54" s="1"/>
      <c r="FWZ54" s="1"/>
      <c r="FXA54" s="1"/>
      <c r="FXB54" s="1"/>
      <c r="FXC54" s="1"/>
      <c r="FXD54" s="1"/>
      <c r="FXE54" s="1"/>
      <c r="FXF54" s="1"/>
      <c r="FXG54" s="1"/>
      <c r="FXH54" s="1"/>
      <c r="FXI54" s="1"/>
      <c r="FXJ54" s="1"/>
      <c r="FXK54" s="1"/>
      <c r="FXL54" s="1"/>
      <c r="FXM54" s="1"/>
      <c r="FXN54" s="1"/>
      <c r="FXO54" s="1"/>
      <c r="FXP54" s="1"/>
      <c r="FXQ54" s="1"/>
      <c r="FXR54" s="1"/>
      <c r="FXS54" s="1"/>
      <c r="FXT54" s="1"/>
      <c r="FXU54" s="1"/>
      <c r="FXV54" s="1"/>
      <c r="FXW54" s="1"/>
      <c r="FXX54" s="1"/>
      <c r="FXY54" s="1"/>
      <c r="FXZ54" s="1"/>
      <c r="FYA54" s="1"/>
      <c r="FYB54" s="1"/>
      <c r="FYC54" s="1"/>
      <c r="FYD54" s="1"/>
      <c r="FYE54" s="1"/>
      <c r="FYF54" s="1"/>
      <c r="FYG54" s="1"/>
      <c r="FYH54" s="1"/>
      <c r="FYI54" s="1"/>
      <c r="FYJ54" s="1"/>
      <c r="FYK54" s="1"/>
      <c r="FYL54" s="1"/>
      <c r="FYM54" s="1"/>
      <c r="FYN54" s="1"/>
      <c r="FYO54" s="1"/>
      <c r="FYP54" s="1"/>
      <c r="FYQ54" s="1"/>
      <c r="FYR54" s="1"/>
      <c r="FYS54" s="1"/>
      <c r="FYT54" s="1"/>
      <c r="FYU54" s="1"/>
      <c r="FYV54" s="1"/>
      <c r="FYW54" s="1"/>
      <c r="FYX54" s="1"/>
      <c r="FYY54" s="1"/>
      <c r="FYZ54" s="1"/>
      <c r="FZA54" s="1"/>
      <c r="FZB54" s="1"/>
      <c r="FZC54" s="1"/>
      <c r="FZD54" s="1"/>
      <c r="FZE54" s="1"/>
      <c r="FZF54" s="1"/>
      <c r="FZG54" s="1"/>
      <c r="FZH54" s="1"/>
      <c r="FZI54" s="1"/>
      <c r="FZJ54" s="1"/>
      <c r="FZK54" s="1"/>
      <c r="FZL54" s="1"/>
      <c r="FZM54" s="1"/>
      <c r="FZN54" s="1"/>
      <c r="FZO54" s="1"/>
      <c r="FZP54" s="1"/>
      <c r="FZQ54" s="1"/>
      <c r="FZR54" s="1"/>
      <c r="FZS54" s="1"/>
      <c r="FZT54" s="1"/>
      <c r="FZU54" s="1"/>
      <c r="FZV54" s="1"/>
      <c r="FZW54" s="1"/>
      <c r="FZX54" s="1"/>
      <c r="FZY54" s="1"/>
      <c r="FZZ54" s="1"/>
      <c r="GAA54" s="1"/>
      <c r="GAB54" s="1"/>
      <c r="GAC54" s="1"/>
      <c r="GAD54" s="1"/>
      <c r="GAE54" s="1"/>
      <c r="GAF54" s="1"/>
      <c r="GAG54" s="1"/>
      <c r="GAH54" s="1"/>
      <c r="GAI54" s="1"/>
      <c r="GAJ54" s="1"/>
      <c r="GAK54" s="1"/>
      <c r="GAL54" s="1"/>
      <c r="GAM54" s="1"/>
      <c r="GAN54" s="1"/>
      <c r="GAO54" s="1"/>
      <c r="GAP54" s="1"/>
      <c r="GAQ54" s="1"/>
      <c r="GAR54" s="1"/>
      <c r="GAS54" s="1"/>
      <c r="GAT54" s="1"/>
      <c r="GAU54" s="1"/>
      <c r="GAV54" s="1"/>
      <c r="GAW54" s="1"/>
      <c r="GAX54" s="1"/>
      <c r="GAY54" s="1"/>
      <c r="GAZ54" s="1"/>
      <c r="GBA54" s="1"/>
      <c r="GBB54" s="1"/>
      <c r="GBC54" s="1"/>
      <c r="GBD54" s="1"/>
      <c r="GBE54" s="1"/>
      <c r="GBF54" s="1"/>
      <c r="GBG54" s="1"/>
      <c r="GBH54" s="1"/>
      <c r="GBI54" s="1"/>
      <c r="GBJ54" s="1"/>
      <c r="GBK54" s="1"/>
      <c r="GBL54" s="1"/>
      <c r="GBM54" s="1"/>
      <c r="GBN54" s="1"/>
      <c r="GBO54" s="1"/>
      <c r="GBP54" s="1"/>
      <c r="GBQ54" s="1"/>
      <c r="GBR54" s="1"/>
      <c r="GBS54" s="1"/>
      <c r="GBT54" s="1"/>
      <c r="GBU54" s="1"/>
      <c r="GBV54" s="1"/>
      <c r="GBW54" s="1"/>
      <c r="GBX54" s="1"/>
      <c r="GBY54" s="1"/>
      <c r="GBZ54" s="1"/>
      <c r="GCA54" s="1"/>
      <c r="GCB54" s="1"/>
      <c r="GCC54" s="1"/>
      <c r="GCD54" s="1"/>
      <c r="GCE54" s="1"/>
      <c r="GCF54" s="1"/>
      <c r="GCG54" s="1"/>
      <c r="GCH54" s="1"/>
      <c r="GCI54" s="1"/>
      <c r="GCJ54" s="1"/>
      <c r="GCK54" s="1"/>
      <c r="GCL54" s="1"/>
      <c r="GCM54" s="1"/>
      <c r="GCN54" s="1"/>
      <c r="GCO54" s="1"/>
      <c r="GCP54" s="1"/>
      <c r="GCQ54" s="1"/>
      <c r="GCR54" s="1"/>
      <c r="GCS54" s="1"/>
      <c r="GCT54" s="1"/>
      <c r="GCU54" s="1"/>
      <c r="GCV54" s="1"/>
      <c r="GCW54" s="1"/>
      <c r="GCX54" s="1"/>
      <c r="GCY54" s="1"/>
      <c r="GCZ54" s="1"/>
      <c r="GDA54" s="1"/>
      <c r="GDB54" s="1"/>
      <c r="GDC54" s="1"/>
      <c r="GDD54" s="1"/>
      <c r="GDE54" s="1"/>
      <c r="GDF54" s="1"/>
      <c r="GDG54" s="1"/>
      <c r="GDH54" s="1"/>
      <c r="GDI54" s="1"/>
      <c r="GDJ54" s="1"/>
      <c r="GDK54" s="1"/>
      <c r="GDL54" s="1"/>
      <c r="GDM54" s="1"/>
      <c r="GDN54" s="1"/>
      <c r="GDO54" s="1"/>
      <c r="GDP54" s="1"/>
      <c r="GDQ54" s="1"/>
      <c r="GDR54" s="1"/>
      <c r="GDS54" s="1"/>
      <c r="GDT54" s="1"/>
      <c r="GDU54" s="1"/>
      <c r="GDV54" s="1"/>
      <c r="GDW54" s="1"/>
      <c r="GDX54" s="1"/>
      <c r="GDY54" s="1"/>
      <c r="GDZ54" s="1"/>
      <c r="GEA54" s="1"/>
      <c r="GEB54" s="1"/>
      <c r="GEC54" s="1"/>
      <c r="GED54" s="1"/>
      <c r="GEE54" s="1"/>
      <c r="GEF54" s="1"/>
      <c r="GEG54" s="1"/>
      <c r="GEH54" s="1"/>
      <c r="GEI54" s="1"/>
      <c r="GEJ54" s="1"/>
      <c r="GEK54" s="1"/>
      <c r="GEL54" s="1"/>
      <c r="GEM54" s="1"/>
      <c r="GEN54" s="1"/>
      <c r="GEO54" s="1"/>
      <c r="GEP54" s="1"/>
      <c r="GEQ54" s="1"/>
      <c r="GER54" s="1"/>
      <c r="GES54" s="1"/>
      <c r="GET54" s="1"/>
      <c r="GEU54" s="1"/>
      <c r="GEV54" s="1"/>
      <c r="GEW54" s="1"/>
      <c r="GEX54" s="1"/>
      <c r="GEY54" s="1"/>
      <c r="GEZ54" s="1"/>
      <c r="GFA54" s="1"/>
      <c r="GFB54" s="1"/>
      <c r="GFC54" s="1"/>
      <c r="GFD54" s="1"/>
      <c r="GFE54" s="1"/>
      <c r="GFF54" s="1"/>
      <c r="GFG54" s="1"/>
      <c r="GFH54" s="1"/>
      <c r="GFI54" s="1"/>
      <c r="GFJ54" s="1"/>
      <c r="GFK54" s="1"/>
      <c r="GFL54" s="1"/>
      <c r="GFM54" s="1"/>
      <c r="GFN54" s="1"/>
      <c r="GFO54" s="1"/>
      <c r="GFP54" s="1"/>
      <c r="GFQ54" s="1"/>
      <c r="GFR54" s="1"/>
      <c r="GFS54" s="1"/>
      <c r="GFT54" s="1"/>
      <c r="GFU54" s="1"/>
      <c r="GFV54" s="1"/>
      <c r="GFW54" s="1"/>
      <c r="GFX54" s="1"/>
      <c r="GFY54" s="1"/>
      <c r="GFZ54" s="1"/>
      <c r="GGA54" s="1"/>
      <c r="GGB54" s="1"/>
      <c r="GGC54" s="1"/>
      <c r="GGD54" s="1"/>
      <c r="GGE54" s="1"/>
      <c r="GGF54" s="1"/>
      <c r="GGG54" s="1"/>
      <c r="GGH54" s="1"/>
      <c r="GGI54" s="1"/>
      <c r="GGJ54" s="1"/>
      <c r="GGK54" s="1"/>
      <c r="GGL54" s="1"/>
      <c r="GGM54" s="1"/>
      <c r="GGN54" s="1"/>
      <c r="GGO54" s="1"/>
      <c r="GGP54" s="1"/>
      <c r="GGQ54" s="1"/>
      <c r="GGR54" s="1"/>
      <c r="GGS54" s="1"/>
      <c r="GGT54" s="1"/>
      <c r="GGU54" s="1"/>
      <c r="GGV54" s="1"/>
      <c r="GGW54" s="1"/>
      <c r="GGX54" s="1"/>
      <c r="GGY54" s="1"/>
      <c r="GGZ54" s="1"/>
      <c r="GHA54" s="1"/>
      <c r="GHB54" s="1"/>
      <c r="GHC54" s="1"/>
      <c r="GHD54" s="1"/>
      <c r="GHE54" s="1"/>
      <c r="GHF54" s="1"/>
      <c r="GHG54" s="1"/>
      <c r="GHH54" s="1"/>
      <c r="GHI54" s="1"/>
      <c r="GHJ54" s="1"/>
      <c r="GHK54" s="1"/>
      <c r="GHL54" s="1"/>
      <c r="GHM54" s="1"/>
      <c r="GHN54" s="1"/>
      <c r="GHO54" s="1"/>
      <c r="GHP54" s="1"/>
      <c r="GHQ54" s="1"/>
      <c r="GHR54" s="1"/>
      <c r="GHS54" s="1"/>
      <c r="GHT54" s="1"/>
      <c r="GHU54" s="1"/>
      <c r="GHV54" s="1"/>
      <c r="GHW54" s="1"/>
      <c r="GHX54" s="1"/>
      <c r="GHY54" s="1"/>
      <c r="GHZ54" s="1"/>
      <c r="GIA54" s="1"/>
      <c r="GIB54" s="1"/>
      <c r="GIC54" s="1"/>
      <c r="GID54" s="1"/>
      <c r="GIE54" s="1"/>
      <c r="GIF54" s="1"/>
      <c r="GIG54" s="1"/>
      <c r="GIH54" s="1"/>
      <c r="GII54" s="1"/>
      <c r="GIJ54" s="1"/>
      <c r="GIK54" s="1"/>
      <c r="GIL54" s="1"/>
      <c r="GIM54" s="1"/>
      <c r="GIN54" s="1"/>
      <c r="GIO54" s="1"/>
      <c r="GIP54" s="1"/>
      <c r="GIQ54" s="1"/>
      <c r="GIR54" s="1"/>
      <c r="GIS54" s="1"/>
      <c r="GIT54" s="1"/>
      <c r="GIU54" s="1"/>
      <c r="GIV54" s="1"/>
      <c r="GIW54" s="1"/>
      <c r="GIX54" s="1"/>
      <c r="GIY54" s="1"/>
      <c r="GIZ54" s="1"/>
      <c r="GJA54" s="1"/>
      <c r="GJB54" s="1"/>
      <c r="GJC54" s="1"/>
      <c r="GJD54" s="1"/>
      <c r="GJE54" s="1"/>
      <c r="GJF54" s="1"/>
      <c r="GJG54" s="1"/>
      <c r="GJH54" s="1"/>
      <c r="GJI54" s="1"/>
      <c r="GJJ54" s="1"/>
      <c r="GJK54" s="1"/>
      <c r="GJL54" s="1"/>
      <c r="GJM54" s="1"/>
      <c r="GJN54" s="1"/>
      <c r="GJO54" s="1"/>
      <c r="GJP54" s="1"/>
      <c r="GJQ54" s="1"/>
      <c r="GJR54" s="1"/>
      <c r="GJS54" s="1"/>
      <c r="GJT54" s="1"/>
      <c r="GJU54" s="1"/>
      <c r="GJV54" s="1"/>
      <c r="GJW54" s="1"/>
      <c r="GJX54" s="1"/>
      <c r="GJY54" s="1"/>
      <c r="GJZ54" s="1"/>
      <c r="GKA54" s="1"/>
      <c r="GKB54" s="1"/>
      <c r="GKC54" s="1"/>
      <c r="GKD54" s="1"/>
      <c r="GKE54" s="1"/>
      <c r="GKF54" s="1"/>
      <c r="GKG54" s="1"/>
      <c r="GKH54" s="1"/>
      <c r="GKI54" s="1"/>
      <c r="GKJ54" s="1"/>
      <c r="GKK54" s="1"/>
      <c r="GKL54" s="1"/>
      <c r="GKM54" s="1"/>
      <c r="GKN54" s="1"/>
      <c r="GKO54" s="1"/>
      <c r="GKP54" s="1"/>
      <c r="GKQ54" s="1"/>
      <c r="GKR54" s="1"/>
      <c r="GKS54" s="1"/>
      <c r="GKT54" s="1"/>
      <c r="GKU54" s="1"/>
      <c r="GKV54" s="1"/>
      <c r="GKW54" s="1"/>
      <c r="GKX54" s="1"/>
      <c r="GKY54" s="1"/>
      <c r="GKZ54" s="1"/>
      <c r="GLA54" s="1"/>
      <c r="GLB54" s="1"/>
      <c r="GLC54" s="1"/>
      <c r="GLD54" s="1"/>
      <c r="GLE54" s="1"/>
      <c r="GLF54" s="1"/>
      <c r="GLG54" s="1"/>
      <c r="GLH54" s="1"/>
      <c r="GLI54" s="1"/>
      <c r="GLJ54" s="1"/>
      <c r="GLK54" s="1"/>
      <c r="GLL54" s="1"/>
      <c r="GLM54" s="1"/>
      <c r="GLN54" s="1"/>
      <c r="GLO54" s="1"/>
      <c r="GLP54" s="1"/>
      <c r="GLQ54" s="1"/>
      <c r="GLR54" s="1"/>
      <c r="GLS54" s="1"/>
      <c r="GLT54" s="1"/>
      <c r="GLU54" s="1"/>
      <c r="GLV54" s="1"/>
      <c r="GLW54" s="1"/>
      <c r="GLX54" s="1"/>
      <c r="GLY54" s="1"/>
      <c r="GLZ54" s="1"/>
      <c r="GMA54" s="1"/>
      <c r="GMB54" s="1"/>
      <c r="GMC54" s="1"/>
      <c r="GMD54" s="1"/>
      <c r="GME54" s="1"/>
      <c r="GMF54" s="1"/>
      <c r="GMG54" s="1"/>
      <c r="GMH54" s="1"/>
      <c r="GMI54" s="1"/>
      <c r="GMJ54" s="1"/>
      <c r="GMK54" s="1"/>
      <c r="GML54" s="1"/>
      <c r="GMM54" s="1"/>
      <c r="GMN54" s="1"/>
      <c r="GMO54" s="1"/>
      <c r="GMP54" s="1"/>
      <c r="GMQ54" s="1"/>
      <c r="GMR54" s="1"/>
      <c r="GMS54" s="1"/>
      <c r="GMT54" s="1"/>
      <c r="GMU54" s="1"/>
      <c r="GMV54" s="1"/>
      <c r="GMW54" s="1"/>
      <c r="GMX54" s="1"/>
      <c r="GMY54" s="1"/>
      <c r="GMZ54" s="1"/>
      <c r="GNA54" s="1"/>
      <c r="GNB54" s="1"/>
      <c r="GNC54" s="1"/>
      <c r="GND54" s="1"/>
      <c r="GNE54" s="1"/>
      <c r="GNF54" s="1"/>
      <c r="GNG54" s="1"/>
      <c r="GNH54" s="1"/>
      <c r="GNI54" s="1"/>
      <c r="GNJ54" s="1"/>
      <c r="GNK54" s="1"/>
      <c r="GNL54" s="1"/>
      <c r="GNM54" s="1"/>
      <c r="GNN54" s="1"/>
      <c r="GNO54" s="1"/>
      <c r="GNP54" s="1"/>
      <c r="GNQ54" s="1"/>
      <c r="GNR54" s="1"/>
      <c r="GNS54" s="1"/>
      <c r="GNT54" s="1"/>
      <c r="GNU54" s="1"/>
      <c r="GNV54" s="1"/>
      <c r="GNW54" s="1"/>
      <c r="GNX54" s="1"/>
      <c r="GNY54" s="1"/>
      <c r="GNZ54" s="1"/>
      <c r="GOA54" s="1"/>
      <c r="GOB54" s="1"/>
      <c r="GOC54" s="1"/>
      <c r="GOD54" s="1"/>
      <c r="GOE54" s="1"/>
      <c r="GOF54" s="1"/>
      <c r="GOG54" s="1"/>
      <c r="GOH54" s="1"/>
      <c r="GOI54" s="1"/>
      <c r="GOJ54" s="1"/>
      <c r="GOK54" s="1"/>
      <c r="GOL54" s="1"/>
      <c r="GOM54" s="1"/>
      <c r="GON54" s="1"/>
      <c r="GOO54" s="1"/>
      <c r="GOP54" s="1"/>
      <c r="GOQ54" s="1"/>
      <c r="GOR54" s="1"/>
      <c r="GOS54" s="1"/>
      <c r="GOT54" s="1"/>
      <c r="GOU54" s="1"/>
      <c r="GOV54" s="1"/>
      <c r="GOW54" s="1"/>
      <c r="GOX54" s="1"/>
      <c r="GOY54" s="1"/>
      <c r="GOZ54" s="1"/>
      <c r="GPA54" s="1"/>
      <c r="GPB54" s="1"/>
      <c r="GPC54" s="1"/>
      <c r="GPD54" s="1"/>
      <c r="GPE54" s="1"/>
      <c r="GPF54" s="1"/>
      <c r="GPG54" s="1"/>
      <c r="GPH54" s="1"/>
      <c r="GPI54" s="1"/>
      <c r="GPJ54" s="1"/>
      <c r="GPK54" s="1"/>
      <c r="GPL54" s="1"/>
      <c r="GPM54" s="1"/>
      <c r="GPN54" s="1"/>
      <c r="GPO54" s="1"/>
      <c r="GPP54" s="1"/>
      <c r="GPQ54" s="1"/>
      <c r="GPR54" s="1"/>
      <c r="GPS54" s="1"/>
      <c r="GPT54" s="1"/>
      <c r="GPU54" s="1"/>
      <c r="GPV54" s="1"/>
      <c r="GPW54" s="1"/>
      <c r="GPX54" s="1"/>
      <c r="GPY54" s="1"/>
      <c r="GPZ54" s="1"/>
      <c r="GQA54" s="1"/>
      <c r="GQB54" s="1"/>
      <c r="GQC54" s="1"/>
      <c r="GQD54" s="1"/>
      <c r="GQE54" s="1"/>
      <c r="GQF54" s="1"/>
      <c r="GQG54" s="1"/>
      <c r="GQH54" s="1"/>
      <c r="GQI54" s="1"/>
      <c r="GQJ54" s="1"/>
      <c r="GQK54" s="1"/>
      <c r="GQL54" s="1"/>
      <c r="GQM54" s="1"/>
      <c r="GQN54" s="1"/>
      <c r="GQO54" s="1"/>
      <c r="GQP54" s="1"/>
      <c r="GQQ54" s="1"/>
      <c r="GQR54" s="1"/>
      <c r="GQS54" s="1"/>
      <c r="GQT54" s="1"/>
      <c r="GQU54" s="1"/>
      <c r="GQV54" s="1"/>
      <c r="GQW54" s="1"/>
      <c r="GQX54" s="1"/>
      <c r="GQY54" s="1"/>
      <c r="GQZ54" s="1"/>
      <c r="GRA54" s="1"/>
      <c r="GRB54" s="1"/>
      <c r="GRC54" s="1"/>
      <c r="GRD54" s="1"/>
      <c r="GRE54" s="1"/>
      <c r="GRF54" s="1"/>
      <c r="GRG54" s="1"/>
      <c r="GRH54" s="1"/>
      <c r="GRI54" s="1"/>
      <c r="GRJ54" s="1"/>
      <c r="GRK54" s="1"/>
      <c r="GRL54" s="1"/>
      <c r="GRM54" s="1"/>
      <c r="GRN54" s="1"/>
      <c r="GRO54" s="1"/>
      <c r="GRP54" s="1"/>
      <c r="GRQ54" s="1"/>
      <c r="GRR54" s="1"/>
      <c r="GRS54" s="1"/>
      <c r="GRT54" s="1"/>
      <c r="GRU54" s="1"/>
      <c r="GRV54" s="1"/>
      <c r="GRW54" s="1"/>
      <c r="GRX54" s="1"/>
      <c r="GRY54" s="1"/>
      <c r="GRZ54" s="1"/>
      <c r="GSA54" s="1"/>
      <c r="GSB54" s="1"/>
      <c r="GSC54" s="1"/>
      <c r="GSD54" s="1"/>
      <c r="GSE54" s="1"/>
      <c r="GSF54" s="1"/>
      <c r="GSG54" s="1"/>
      <c r="GSH54" s="1"/>
      <c r="GSI54" s="1"/>
      <c r="GSJ54" s="1"/>
      <c r="GSK54" s="1"/>
      <c r="GSL54" s="1"/>
      <c r="GSM54" s="1"/>
      <c r="GSN54" s="1"/>
      <c r="GSO54" s="1"/>
      <c r="GSP54" s="1"/>
      <c r="GSQ54" s="1"/>
      <c r="GSR54" s="1"/>
      <c r="GSS54" s="1"/>
      <c r="GST54" s="1"/>
      <c r="GSU54" s="1"/>
      <c r="GSV54" s="1"/>
      <c r="GSW54" s="1"/>
      <c r="GSX54" s="1"/>
      <c r="GSY54" s="1"/>
      <c r="GSZ54" s="1"/>
      <c r="GTA54" s="1"/>
      <c r="GTB54" s="1"/>
      <c r="GTC54" s="1"/>
      <c r="GTD54" s="1"/>
      <c r="GTE54" s="1"/>
      <c r="GTF54" s="1"/>
      <c r="GTG54" s="1"/>
      <c r="GTH54" s="1"/>
      <c r="GTI54" s="1"/>
      <c r="GTJ54" s="1"/>
      <c r="GTK54" s="1"/>
      <c r="GTL54" s="1"/>
      <c r="GTM54" s="1"/>
      <c r="GTN54" s="1"/>
      <c r="GTO54" s="1"/>
      <c r="GTP54" s="1"/>
      <c r="GTQ54" s="1"/>
      <c r="GTR54" s="1"/>
      <c r="GTS54" s="1"/>
      <c r="GTT54" s="1"/>
      <c r="GTU54" s="1"/>
      <c r="GTV54" s="1"/>
      <c r="GTW54" s="1"/>
      <c r="GTX54" s="1"/>
      <c r="GTY54" s="1"/>
      <c r="GTZ54" s="1"/>
      <c r="GUA54" s="1"/>
      <c r="GUB54" s="1"/>
      <c r="GUC54" s="1"/>
      <c r="GUD54" s="1"/>
      <c r="GUE54" s="1"/>
      <c r="GUF54" s="1"/>
      <c r="GUG54" s="1"/>
      <c r="GUH54" s="1"/>
      <c r="GUI54" s="1"/>
      <c r="GUJ54" s="1"/>
      <c r="GUK54" s="1"/>
      <c r="GUL54" s="1"/>
      <c r="GUM54" s="1"/>
      <c r="GUN54" s="1"/>
      <c r="GUO54" s="1"/>
      <c r="GUP54" s="1"/>
      <c r="GUQ54" s="1"/>
      <c r="GUR54" s="1"/>
      <c r="GUS54" s="1"/>
      <c r="GUT54" s="1"/>
      <c r="GUU54" s="1"/>
      <c r="GUV54" s="1"/>
      <c r="GUW54" s="1"/>
      <c r="GUX54" s="1"/>
      <c r="GUY54" s="1"/>
      <c r="GUZ54" s="1"/>
      <c r="GVA54" s="1"/>
      <c r="GVB54" s="1"/>
      <c r="GVC54" s="1"/>
      <c r="GVD54" s="1"/>
      <c r="GVE54" s="1"/>
      <c r="GVF54" s="1"/>
      <c r="GVG54" s="1"/>
      <c r="GVH54" s="1"/>
      <c r="GVI54" s="1"/>
      <c r="GVJ54" s="1"/>
      <c r="GVK54" s="1"/>
      <c r="GVL54" s="1"/>
      <c r="GVM54" s="1"/>
      <c r="GVN54" s="1"/>
      <c r="GVO54" s="1"/>
      <c r="GVP54" s="1"/>
      <c r="GVQ54" s="1"/>
      <c r="GVR54" s="1"/>
      <c r="GVS54" s="1"/>
      <c r="GVT54" s="1"/>
      <c r="GVU54" s="1"/>
      <c r="GVV54" s="1"/>
      <c r="GVW54" s="1"/>
      <c r="GVX54" s="1"/>
      <c r="GVY54" s="1"/>
      <c r="GVZ54" s="1"/>
      <c r="GWA54" s="1"/>
      <c r="GWB54" s="1"/>
      <c r="GWC54" s="1"/>
      <c r="GWD54" s="1"/>
      <c r="GWE54" s="1"/>
      <c r="GWF54" s="1"/>
      <c r="GWG54" s="1"/>
      <c r="GWH54" s="1"/>
      <c r="GWI54" s="1"/>
      <c r="GWJ54" s="1"/>
      <c r="GWK54" s="1"/>
      <c r="GWL54" s="1"/>
      <c r="GWM54" s="1"/>
      <c r="GWN54" s="1"/>
      <c r="GWO54" s="1"/>
      <c r="GWP54" s="1"/>
      <c r="GWQ54" s="1"/>
      <c r="GWR54" s="1"/>
      <c r="GWS54" s="1"/>
      <c r="GWT54" s="1"/>
      <c r="GWU54" s="1"/>
      <c r="GWV54" s="1"/>
      <c r="GWW54" s="1"/>
      <c r="GWX54" s="1"/>
      <c r="GWY54" s="1"/>
      <c r="GWZ54" s="1"/>
      <c r="GXA54" s="1"/>
      <c r="GXB54" s="1"/>
      <c r="GXC54" s="1"/>
      <c r="GXD54" s="1"/>
      <c r="GXE54" s="1"/>
      <c r="GXF54" s="1"/>
      <c r="GXG54" s="1"/>
      <c r="GXH54" s="1"/>
      <c r="GXI54" s="1"/>
      <c r="GXJ54" s="1"/>
      <c r="GXK54" s="1"/>
      <c r="GXL54" s="1"/>
      <c r="GXM54" s="1"/>
      <c r="GXN54" s="1"/>
      <c r="GXO54" s="1"/>
      <c r="GXP54" s="1"/>
      <c r="GXQ54" s="1"/>
      <c r="GXR54" s="1"/>
      <c r="GXS54" s="1"/>
      <c r="GXT54" s="1"/>
      <c r="GXU54" s="1"/>
      <c r="GXV54" s="1"/>
      <c r="GXW54" s="1"/>
      <c r="GXX54" s="1"/>
      <c r="GXY54" s="1"/>
      <c r="GXZ54" s="1"/>
      <c r="GYA54" s="1"/>
      <c r="GYB54" s="1"/>
      <c r="GYC54" s="1"/>
      <c r="GYD54" s="1"/>
      <c r="GYE54" s="1"/>
      <c r="GYF54" s="1"/>
      <c r="GYG54" s="1"/>
      <c r="GYH54" s="1"/>
      <c r="GYI54" s="1"/>
      <c r="GYJ54" s="1"/>
      <c r="GYK54" s="1"/>
      <c r="GYL54" s="1"/>
      <c r="GYM54" s="1"/>
      <c r="GYN54" s="1"/>
      <c r="GYO54" s="1"/>
      <c r="GYP54" s="1"/>
      <c r="GYQ54" s="1"/>
      <c r="GYR54" s="1"/>
      <c r="GYS54" s="1"/>
      <c r="GYT54" s="1"/>
      <c r="GYU54" s="1"/>
      <c r="GYV54" s="1"/>
      <c r="GYW54" s="1"/>
      <c r="GYX54" s="1"/>
      <c r="GYY54" s="1"/>
      <c r="GYZ54" s="1"/>
      <c r="GZA54" s="1"/>
      <c r="GZB54" s="1"/>
      <c r="GZC54" s="1"/>
      <c r="GZD54" s="1"/>
      <c r="GZE54" s="1"/>
      <c r="GZF54" s="1"/>
      <c r="GZG54" s="1"/>
      <c r="GZH54" s="1"/>
      <c r="GZI54" s="1"/>
      <c r="GZJ54" s="1"/>
      <c r="GZK54" s="1"/>
      <c r="GZL54" s="1"/>
      <c r="GZM54" s="1"/>
      <c r="GZN54" s="1"/>
      <c r="GZO54" s="1"/>
      <c r="GZP54" s="1"/>
      <c r="GZQ54" s="1"/>
      <c r="GZR54" s="1"/>
      <c r="GZS54" s="1"/>
      <c r="GZT54" s="1"/>
      <c r="GZU54" s="1"/>
      <c r="GZV54" s="1"/>
      <c r="GZW54" s="1"/>
      <c r="GZX54" s="1"/>
      <c r="GZY54" s="1"/>
      <c r="GZZ54" s="1"/>
      <c r="HAA54" s="1"/>
      <c r="HAB54" s="1"/>
      <c r="HAC54" s="1"/>
      <c r="HAD54" s="1"/>
      <c r="HAE54" s="1"/>
      <c r="HAF54" s="1"/>
      <c r="HAG54" s="1"/>
      <c r="HAH54" s="1"/>
      <c r="HAI54" s="1"/>
      <c r="HAJ54" s="1"/>
      <c r="HAK54" s="1"/>
      <c r="HAL54" s="1"/>
      <c r="HAM54" s="1"/>
      <c r="HAN54" s="1"/>
      <c r="HAO54" s="1"/>
      <c r="HAP54" s="1"/>
      <c r="HAQ54" s="1"/>
      <c r="HAR54" s="1"/>
      <c r="HAS54" s="1"/>
      <c r="HAT54" s="1"/>
      <c r="HAU54" s="1"/>
      <c r="HAV54" s="1"/>
      <c r="HAW54" s="1"/>
      <c r="HAX54" s="1"/>
      <c r="HAY54" s="1"/>
      <c r="HAZ54" s="1"/>
      <c r="HBA54" s="1"/>
      <c r="HBB54" s="1"/>
      <c r="HBC54" s="1"/>
      <c r="HBD54" s="1"/>
      <c r="HBE54" s="1"/>
      <c r="HBF54" s="1"/>
      <c r="HBG54" s="1"/>
      <c r="HBH54" s="1"/>
      <c r="HBI54" s="1"/>
      <c r="HBJ54" s="1"/>
      <c r="HBK54" s="1"/>
      <c r="HBL54" s="1"/>
      <c r="HBM54" s="1"/>
      <c r="HBN54" s="1"/>
      <c r="HBO54" s="1"/>
      <c r="HBP54" s="1"/>
      <c r="HBQ54" s="1"/>
      <c r="HBR54" s="1"/>
      <c r="HBS54" s="1"/>
      <c r="HBT54" s="1"/>
      <c r="HBU54" s="1"/>
      <c r="HBV54" s="1"/>
      <c r="HBW54" s="1"/>
      <c r="HBX54" s="1"/>
      <c r="HBY54" s="1"/>
      <c r="HBZ54" s="1"/>
      <c r="HCA54" s="1"/>
      <c r="HCB54" s="1"/>
      <c r="HCC54" s="1"/>
      <c r="HCD54" s="1"/>
      <c r="HCE54" s="1"/>
      <c r="HCF54" s="1"/>
      <c r="HCG54" s="1"/>
      <c r="HCH54" s="1"/>
      <c r="HCI54" s="1"/>
      <c r="HCJ54" s="1"/>
      <c r="HCK54" s="1"/>
      <c r="HCL54" s="1"/>
      <c r="HCM54" s="1"/>
      <c r="HCN54" s="1"/>
      <c r="HCO54" s="1"/>
      <c r="HCP54" s="1"/>
      <c r="HCQ54" s="1"/>
      <c r="HCR54" s="1"/>
      <c r="HCS54" s="1"/>
      <c r="HCT54" s="1"/>
      <c r="HCU54" s="1"/>
      <c r="HCV54" s="1"/>
      <c r="HCW54" s="1"/>
      <c r="HCX54" s="1"/>
      <c r="HCY54" s="1"/>
      <c r="HCZ54" s="1"/>
      <c r="HDA54" s="1"/>
      <c r="HDB54" s="1"/>
      <c r="HDC54" s="1"/>
      <c r="HDD54" s="1"/>
      <c r="HDE54" s="1"/>
      <c r="HDF54" s="1"/>
      <c r="HDG54" s="1"/>
      <c r="HDH54" s="1"/>
      <c r="HDI54" s="1"/>
      <c r="HDJ54" s="1"/>
      <c r="HDK54" s="1"/>
      <c r="HDL54" s="1"/>
      <c r="HDM54" s="1"/>
      <c r="HDN54" s="1"/>
      <c r="HDO54" s="1"/>
      <c r="HDP54" s="1"/>
      <c r="HDQ54" s="1"/>
      <c r="HDR54" s="1"/>
      <c r="HDS54" s="1"/>
      <c r="HDT54" s="1"/>
      <c r="HDU54" s="1"/>
      <c r="HDV54" s="1"/>
      <c r="HDW54" s="1"/>
      <c r="HDX54" s="1"/>
      <c r="HDY54" s="1"/>
      <c r="HDZ54" s="1"/>
      <c r="HEA54" s="1"/>
      <c r="HEB54" s="1"/>
      <c r="HEC54" s="1"/>
      <c r="HED54" s="1"/>
      <c r="HEE54" s="1"/>
      <c r="HEF54" s="1"/>
      <c r="HEG54" s="1"/>
      <c r="HEH54" s="1"/>
      <c r="HEI54" s="1"/>
      <c r="HEJ54" s="1"/>
      <c r="HEK54" s="1"/>
      <c r="HEL54" s="1"/>
      <c r="HEM54" s="1"/>
      <c r="HEN54" s="1"/>
      <c r="HEO54" s="1"/>
      <c r="HEP54" s="1"/>
      <c r="HEQ54" s="1"/>
      <c r="HER54" s="1"/>
      <c r="HES54" s="1"/>
      <c r="HET54" s="1"/>
      <c r="HEU54" s="1"/>
      <c r="HEV54" s="1"/>
      <c r="HEW54" s="1"/>
      <c r="HEX54" s="1"/>
      <c r="HEY54" s="1"/>
      <c r="HEZ54" s="1"/>
      <c r="HFA54" s="1"/>
      <c r="HFB54" s="1"/>
      <c r="HFC54" s="1"/>
      <c r="HFD54" s="1"/>
      <c r="HFE54" s="1"/>
      <c r="HFF54" s="1"/>
      <c r="HFG54" s="1"/>
      <c r="HFH54" s="1"/>
      <c r="HFI54" s="1"/>
      <c r="HFJ54" s="1"/>
      <c r="HFK54" s="1"/>
      <c r="HFL54" s="1"/>
      <c r="HFM54" s="1"/>
      <c r="HFN54" s="1"/>
      <c r="HFO54" s="1"/>
      <c r="HFP54" s="1"/>
      <c r="HFQ54" s="1"/>
      <c r="HFR54" s="1"/>
      <c r="HFS54" s="1"/>
      <c r="HFT54" s="1"/>
      <c r="HFU54" s="1"/>
      <c r="HFV54" s="1"/>
      <c r="HFW54" s="1"/>
      <c r="HFX54" s="1"/>
      <c r="HFY54" s="1"/>
      <c r="HFZ54" s="1"/>
      <c r="HGA54" s="1"/>
      <c r="HGB54" s="1"/>
      <c r="HGC54" s="1"/>
      <c r="HGD54" s="1"/>
      <c r="HGE54" s="1"/>
      <c r="HGF54" s="1"/>
      <c r="HGG54" s="1"/>
      <c r="HGH54" s="1"/>
      <c r="HGI54" s="1"/>
      <c r="HGJ54" s="1"/>
      <c r="HGK54" s="1"/>
      <c r="HGL54" s="1"/>
      <c r="HGM54" s="1"/>
      <c r="HGN54" s="1"/>
      <c r="HGO54" s="1"/>
      <c r="HGP54" s="1"/>
      <c r="HGQ54" s="1"/>
      <c r="HGR54" s="1"/>
      <c r="HGS54" s="1"/>
      <c r="HGT54" s="1"/>
      <c r="HGU54" s="1"/>
      <c r="HGV54" s="1"/>
      <c r="HGW54" s="1"/>
      <c r="HGX54" s="1"/>
      <c r="HGY54" s="1"/>
      <c r="HGZ54" s="1"/>
      <c r="HHA54" s="1"/>
      <c r="HHB54" s="1"/>
      <c r="HHC54" s="1"/>
      <c r="HHD54" s="1"/>
      <c r="HHE54" s="1"/>
      <c r="HHF54" s="1"/>
      <c r="HHG54" s="1"/>
      <c r="HHH54" s="1"/>
      <c r="HHI54" s="1"/>
      <c r="HHJ54" s="1"/>
      <c r="HHK54" s="1"/>
      <c r="HHL54" s="1"/>
      <c r="HHM54" s="1"/>
      <c r="HHN54" s="1"/>
      <c r="HHO54" s="1"/>
      <c r="HHP54" s="1"/>
      <c r="HHQ54" s="1"/>
      <c r="HHR54" s="1"/>
      <c r="HHS54" s="1"/>
      <c r="HHT54" s="1"/>
      <c r="HHU54" s="1"/>
      <c r="HHV54" s="1"/>
      <c r="HHW54" s="1"/>
      <c r="HHX54" s="1"/>
      <c r="HHY54" s="1"/>
      <c r="HHZ54" s="1"/>
      <c r="HIA54" s="1"/>
      <c r="HIB54" s="1"/>
      <c r="HIC54" s="1"/>
      <c r="HID54" s="1"/>
      <c r="HIE54" s="1"/>
      <c r="HIF54" s="1"/>
      <c r="HIG54" s="1"/>
      <c r="HIH54" s="1"/>
      <c r="HII54" s="1"/>
      <c r="HIJ54" s="1"/>
      <c r="HIK54" s="1"/>
      <c r="HIL54" s="1"/>
      <c r="HIM54" s="1"/>
      <c r="HIN54" s="1"/>
      <c r="HIO54" s="1"/>
      <c r="HIP54" s="1"/>
      <c r="HIQ54" s="1"/>
      <c r="HIR54" s="1"/>
      <c r="HIS54" s="1"/>
      <c r="HIT54" s="1"/>
      <c r="HIU54" s="1"/>
      <c r="HIV54" s="1"/>
      <c r="HIW54" s="1"/>
      <c r="HIX54" s="1"/>
      <c r="HIY54" s="1"/>
      <c r="HIZ54" s="1"/>
      <c r="HJA54" s="1"/>
      <c r="HJB54" s="1"/>
      <c r="HJC54" s="1"/>
      <c r="HJD54" s="1"/>
      <c r="HJE54" s="1"/>
      <c r="HJF54" s="1"/>
      <c r="HJG54" s="1"/>
      <c r="HJH54" s="1"/>
      <c r="HJI54" s="1"/>
      <c r="HJJ54" s="1"/>
      <c r="HJK54" s="1"/>
      <c r="HJL54" s="1"/>
      <c r="HJM54" s="1"/>
      <c r="HJN54" s="1"/>
      <c r="HJO54" s="1"/>
      <c r="HJP54" s="1"/>
      <c r="HJQ54" s="1"/>
      <c r="HJR54" s="1"/>
      <c r="HJS54" s="1"/>
      <c r="HJT54" s="1"/>
      <c r="HJU54" s="1"/>
      <c r="HJV54" s="1"/>
      <c r="HJW54" s="1"/>
      <c r="HJX54" s="1"/>
      <c r="HJY54" s="1"/>
      <c r="HJZ54" s="1"/>
      <c r="HKA54" s="1"/>
      <c r="HKB54" s="1"/>
      <c r="HKC54" s="1"/>
      <c r="HKD54" s="1"/>
      <c r="HKE54" s="1"/>
      <c r="HKF54" s="1"/>
      <c r="HKG54" s="1"/>
      <c r="HKH54" s="1"/>
      <c r="HKI54" s="1"/>
      <c r="HKJ54" s="1"/>
      <c r="HKK54" s="1"/>
      <c r="HKL54" s="1"/>
      <c r="HKM54" s="1"/>
      <c r="HKN54" s="1"/>
      <c r="HKO54" s="1"/>
      <c r="HKP54" s="1"/>
      <c r="HKQ54" s="1"/>
      <c r="HKR54" s="1"/>
      <c r="HKS54" s="1"/>
      <c r="HKT54" s="1"/>
      <c r="HKU54" s="1"/>
      <c r="HKV54" s="1"/>
      <c r="HKW54" s="1"/>
      <c r="HKX54" s="1"/>
      <c r="HKY54" s="1"/>
      <c r="HKZ54" s="1"/>
      <c r="HLA54" s="1"/>
      <c r="HLB54" s="1"/>
      <c r="HLC54" s="1"/>
      <c r="HLD54" s="1"/>
      <c r="HLE54" s="1"/>
      <c r="HLF54" s="1"/>
      <c r="HLG54" s="1"/>
      <c r="HLH54" s="1"/>
      <c r="HLI54" s="1"/>
      <c r="HLJ54" s="1"/>
      <c r="HLK54" s="1"/>
      <c r="HLL54" s="1"/>
      <c r="HLM54" s="1"/>
      <c r="HLN54" s="1"/>
      <c r="HLO54" s="1"/>
      <c r="HLP54" s="1"/>
      <c r="HLQ54" s="1"/>
      <c r="HLR54" s="1"/>
      <c r="HLS54" s="1"/>
      <c r="HLT54" s="1"/>
      <c r="HLU54" s="1"/>
      <c r="HLV54" s="1"/>
      <c r="HLW54" s="1"/>
      <c r="HLX54" s="1"/>
      <c r="HLY54" s="1"/>
      <c r="HLZ54" s="1"/>
      <c r="HMA54" s="1"/>
      <c r="HMB54" s="1"/>
      <c r="HMC54" s="1"/>
      <c r="HMD54" s="1"/>
      <c r="HME54" s="1"/>
      <c r="HMF54" s="1"/>
      <c r="HMG54" s="1"/>
      <c r="HMH54" s="1"/>
      <c r="HMI54" s="1"/>
      <c r="HMJ54" s="1"/>
      <c r="HMK54" s="1"/>
      <c r="HML54" s="1"/>
      <c r="HMM54" s="1"/>
      <c r="HMN54" s="1"/>
      <c r="HMO54" s="1"/>
      <c r="HMP54" s="1"/>
      <c r="HMQ54" s="1"/>
      <c r="HMR54" s="1"/>
      <c r="HMS54" s="1"/>
      <c r="HMT54" s="1"/>
      <c r="HMU54" s="1"/>
      <c r="HMV54" s="1"/>
      <c r="HMW54" s="1"/>
      <c r="HMX54" s="1"/>
      <c r="HMY54" s="1"/>
      <c r="HMZ54" s="1"/>
      <c r="HNA54" s="1"/>
      <c r="HNB54" s="1"/>
      <c r="HNC54" s="1"/>
      <c r="HND54" s="1"/>
      <c r="HNE54" s="1"/>
      <c r="HNF54" s="1"/>
      <c r="HNG54" s="1"/>
      <c r="HNH54" s="1"/>
      <c r="HNI54" s="1"/>
      <c r="HNJ54" s="1"/>
      <c r="HNK54" s="1"/>
      <c r="HNL54" s="1"/>
      <c r="HNM54" s="1"/>
      <c r="HNN54" s="1"/>
      <c r="HNO54" s="1"/>
      <c r="HNP54" s="1"/>
      <c r="HNQ54" s="1"/>
      <c r="HNR54" s="1"/>
      <c r="HNS54" s="1"/>
      <c r="HNT54" s="1"/>
      <c r="HNU54" s="1"/>
      <c r="HNV54" s="1"/>
      <c r="HNW54" s="1"/>
      <c r="HNX54" s="1"/>
      <c r="HNY54" s="1"/>
      <c r="HNZ54" s="1"/>
      <c r="HOA54" s="1"/>
      <c r="HOB54" s="1"/>
      <c r="HOC54" s="1"/>
      <c r="HOD54" s="1"/>
      <c r="HOE54" s="1"/>
      <c r="HOF54" s="1"/>
      <c r="HOG54" s="1"/>
      <c r="HOH54" s="1"/>
      <c r="HOI54" s="1"/>
      <c r="HOJ54" s="1"/>
      <c r="HOK54" s="1"/>
      <c r="HOL54" s="1"/>
      <c r="HOM54" s="1"/>
      <c r="HON54" s="1"/>
      <c r="HOO54" s="1"/>
      <c r="HOP54" s="1"/>
      <c r="HOQ54" s="1"/>
      <c r="HOR54" s="1"/>
      <c r="HOS54" s="1"/>
      <c r="HOT54" s="1"/>
      <c r="HOU54" s="1"/>
      <c r="HOV54" s="1"/>
      <c r="HOW54" s="1"/>
      <c r="HOX54" s="1"/>
      <c r="HOY54" s="1"/>
      <c r="HOZ54" s="1"/>
      <c r="HPA54" s="1"/>
      <c r="HPB54" s="1"/>
      <c r="HPC54" s="1"/>
      <c r="HPD54" s="1"/>
      <c r="HPE54" s="1"/>
      <c r="HPF54" s="1"/>
      <c r="HPG54" s="1"/>
      <c r="HPH54" s="1"/>
      <c r="HPI54" s="1"/>
      <c r="HPJ54" s="1"/>
      <c r="HPK54" s="1"/>
      <c r="HPL54" s="1"/>
      <c r="HPM54" s="1"/>
      <c r="HPN54" s="1"/>
      <c r="HPO54" s="1"/>
      <c r="HPP54" s="1"/>
      <c r="HPQ54" s="1"/>
      <c r="HPR54" s="1"/>
      <c r="HPS54" s="1"/>
      <c r="HPT54" s="1"/>
      <c r="HPU54" s="1"/>
      <c r="HPV54" s="1"/>
      <c r="HPW54" s="1"/>
      <c r="HPX54" s="1"/>
      <c r="HPY54" s="1"/>
      <c r="HPZ54" s="1"/>
      <c r="HQA54" s="1"/>
      <c r="HQB54" s="1"/>
      <c r="HQC54" s="1"/>
      <c r="HQD54" s="1"/>
      <c r="HQE54" s="1"/>
      <c r="HQF54" s="1"/>
      <c r="HQG54" s="1"/>
      <c r="HQH54" s="1"/>
      <c r="HQI54" s="1"/>
      <c r="HQJ54" s="1"/>
      <c r="HQK54" s="1"/>
      <c r="HQL54" s="1"/>
      <c r="HQM54" s="1"/>
      <c r="HQN54" s="1"/>
      <c r="HQO54" s="1"/>
      <c r="HQP54" s="1"/>
      <c r="HQQ54" s="1"/>
      <c r="HQR54" s="1"/>
      <c r="HQS54" s="1"/>
      <c r="HQT54" s="1"/>
      <c r="HQU54" s="1"/>
      <c r="HQV54" s="1"/>
      <c r="HQW54" s="1"/>
      <c r="HQX54" s="1"/>
      <c r="HQY54" s="1"/>
      <c r="HQZ54" s="1"/>
      <c r="HRA54" s="1"/>
      <c r="HRB54" s="1"/>
      <c r="HRC54" s="1"/>
      <c r="HRD54" s="1"/>
      <c r="HRE54" s="1"/>
      <c r="HRF54" s="1"/>
      <c r="HRG54" s="1"/>
      <c r="HRH54" s="1"/>
      <c r="HRI54" s="1"/>
      <c r="HRJ54" s="1"/>
      <c r="HRK54" s="1"/>
      <c r="HRL54" s="1"/>
      <c r="HRM54" s="1"/>
      <c r="HRN54" s="1"/>
      <c r="HRO54" s="1"/>
      <c r="HRP54" s="1"/>
      <c r="HRQ54" s="1"/>
      <c r="HRR54" s="1"/>
      <c r="HRS54" s="1"/>
      <c r="HRT54" s="1"/>
      <c r="HRU54" s="1"/>
      <c r="HRV54" s="1"/>
      <c r="HRW54" s="1"/>
      <c r="HRX54" s="1"/>
      <c r="HRY54" s="1"/>
      <c r="HRZ54" s="1"/>
      <c r="HSA54" s="1"/>
      <c r="HSB54" s="1"/>
      <c r="HSC54" s="1"/>
      <c r="HSD54" s="1"/>
      <c r="HSE54" s="1"/>
      <c r="HSF54" s="1"/>
      <c r="HSG54" s="1"/>
      <c r="HSH54" s="1"/>
      <c r="HSI54" s="1"/>
      <c r="HSJ54" s="1"/>
      <c r="HSK54" s="1"/>
      <c r="HSL54" s="1"/>
      <c r="HSM54" s="1"/>
      <c r="HSN54" s="1"/>
      <c r="HSO54" s="1"/>
      <c r="HSP54" s="1"/>
      <c r="HSQ54" s="1"/>
      <c r="HSR54" s="1"/>
      <c r="HSS54" s="1"/>
      <c r="HST54" s="1"/>
      <c r="HSU54" s="1"/>
      <c r="HSV54" s="1"/>
      <c r="HSW54" s="1"/>
      <c r="HSX54" s="1"/>
      <c r="HSY54" s="1"/>
      <c r="HSZ54" s="1"/>
      <c r="HTA54" s="1"/>
      <c r="HTB54" s="1"/>
      <c r="HTC54" s="1"/>
      <c r="HTD54" s="1"/>
      <c r="HTE54" s="1"/>
      <c r="HTF54" s="1"/>
      <c r="HTG54" s="1"/>
      <c r="HTH54" s="1"/>
      <c r="HTI54" s="1"/>
      <c r="HTJ54" s="1"/>
      <c r="HTK54" s="1"/>
      <c r="HTL54" s="1"/>
      <c r="HTM54" s="1"/>
      <c r="HTN54" s="1"/>
      <c r="HTO54" s="1"/>
      <c r="HTP54" s="1"/>
      <c r="HTQ54" s="1"/>
      <c r="HTR54" s="1"/>
      <c r="HTS54" s="1"/>
      <c r="HTT54" s="1"/>
      <c r="HTU54" s="1"/>
      <c r="HTV54" s="1"/>
      <c r="HTW54" s="1"/>
      <c r="HTX54" s="1"/>
      <c r="HTY54" s="1"/>
      <c r="HTZ54" s="1"/>
      <c r="HUA54" s="1"/>
      <c r="HUB54" s="1"/>
      <c r="HUC54" s="1"/>
      <c r="HUD54" s="1"/>
      <c r="HUE54" s="1"/>
      <c r="HUF54" s="1"/>
      <c r="HUG54" s="1"/>
      <c r="HUH54" s="1"/>
      <c r="HUI54" s="1"/>
      <c r="HUJ54" s="1"/>
      <c r="HUK54" s="1"/>
      <c r="HUL54" s="1"/>
      <c r="HUM54" s="1"/>
      <c r="HUN54" s="1"/>
      <c r="HUO54" s="1"/>
      <c r="HUP54" s="1"/>
      <c r="HUQ54" s="1"/>
      <c r="HUR54" s="1"/>
      <c r="HUS54" s="1"/>
      <c r="HUT54" s="1"/>
      <c r="HUU54" s="1"/>
      <c r="HUV54" s="1"/>
      <c r="HUW54" s="1"/>
      <c r="HUX54" s="1"/>
      <c r="HUY54" s="1"/>
      <c r="HUZ54" s="1"/>
      <c r="HVA54" s="1"/>
      <c r="HVB54" s="1"/>
      <c r="HVC54" s="1"/>
      <c r="HVD54" s="1"/>
      <c r="HVE54" s="1"/>
      <c r="HVF54" s="1"/>
      <c r="HVG54" s="1"/>
      <c r="HVH54" s="1"/>
      <c r="HVI54" s="1"/>
      <c r="HVJ54" s="1"/>
      <c r="HVK54" s="1"/>
      <c r="HVL54" s="1"/>
      <c r="HVM54" s="1"/>
      <c r="HVN54" s="1"/>
      <c r="HVO54" s="1"/>
      <c r="HVP54" s="1"/>
      <c r="HVQ54" s="1"/>
      <c r="HVR54" s="1"/>
      <c r="HVS54" s="1"/>
      <c r="HVT54" s="1"/>
      <c r="HVU54" s="1"/>
      <c r="HVV54" s="1"/>
      <c r="HVW54" s="1"/>
      <c r="HVX54" s="1"/>
      <c r="HVY54" s="1"/>
      <c r="HVZ54" s="1"/>
      <c r="HWA54" s="1"/>
      <c r="HWB54" s="1"/>
      <c r="HWC54" s="1"/>
      <c r="HWD54" s="1"/>
      <c r="HWE54" s="1"/>
      <c r="HWF54" s="1"/>
      <c r="HWG54" s="1"/>
      <c r="HWH54" s="1"/>
      <c r="HWI54" s="1"/>
      <c r="HWJ54" s="1"/>
      <c r="HWK54" s="1"/>
      <c r="HWL54" s="1"/>
      <c r="HWM54" s="1"/>
      <c r="HWN54" s="1"/>
      <c r="HWO54" s="1"/>
      <c r="HWP54" s="1"/>
      <c r="HWQ54" s="1"/>
      <c r="HWR54" s="1"/>
      <c r="HWS54" s="1"/>
      <c r="HWT54" s="1"/>
      <c r="HWU54" s="1"/>
      <c r="HWV54" s="1"/>
      <c r="HWW54" s="1"/>
      <c r="HWX54" s="1"/>
      <c r="HWY54" s="1"/>
      <c r="HWZ54" s="1"/>
      <c r="HXA54" s="1"/>
      <c r="HXB54" s="1"/>
      <c r="HXC54" s="1"/>
      <c r="HXD54" s="1"/>
      <c r="HXE54" s="1"/>
      <c r="HXF54" s="1"/>
      <c r="HXG54" s="1"/>
      <c r="HXH54" s="1"/>
      <c r="HXI54" s="1"/>
      <c r="HXJ54" s="1"/>
      <c r="HXK54" s="1"/>
      <c r="HXL54" s="1"/>
      <c r="HXM54" s="1"/>
      <c r="HXN54" s="1"/>
      <c r="HXO54" s="1"/>
      <c r="HXP54" s="1"/>
      <c r="HXQ54" s="1"/>
      <c r="HXR54" s="1"/>
      <c r="HXS54" s="1"/>
      <c r="HXT54" s="1"/>
      <c r="HXU54" s="1"/>
      <c r="HXV54" s="1"/>
      <c r="HXW54" s="1"/>
      <c r="HXX54" s="1"/>
      <c r="HXY54" s="1"/>
      <c r="HXZ54" s="1"/>
      <c r="HYA54" s="1"/>
      <c r="HYB54" s="1"/>
      <c r="HYC54" s="1"/>
      <c r="HYD54" s="1"/>
      <c r="HYE54" s="1"/>
      <c r="HYF54" s="1"/>
      <c r="HYG54" s="1"/>
      <c r="HYH54" s="1"/>
      <c r="HYI54" s="1"/>
      <c r="HYJ54" s="1"/>
      <c r="HYK54" s="1"/>
      <c r="HYL54" s="1"/>
      <c r="HYM54" s="1"/>
      <c r="HYN54" s="1"/>
      <c r="HYO54" s="1"/>
      <c r="HYP54" s="1"/>
      <c r="HYQ54" s="1"/>
      <c r="HYR54" s="1"/>
      <c r="HYS54" s="1"/>
      <c r="HYT54" s="1"/>
      <c r="HYU54" s="1"/>
      <c r="HYV54" s="1"/>
      <c r="HYW54" s="1"/>
      <c r="HYX54" s="1"/>
      <c r="HYY54" s="1"/>
      <c r="HYZ54" s="1"/>
      <c r="HZA54" s="1"/>
      <c r="HZB54" s="1"/>
      <c r="HZC54" s="1"/>
      <c r="HZD54" s="1"/>
      <c r="HZE54" s="1"/>
      <c r="HZF54" s="1"/>
      <c r="HZG54" s="1"/>
      <c r="HZH54" s="1"/>
      <c r="HZI54" s="1"/>
      <c r="HZJ54" s="1"/>
      <c r="HZK54" s="1"/>
      <c r="HZL54" s="1"/>
      <c r="HZM54" s="1"/>
      <c r="HZN54" s="1"/>
      <c r="HZO54" s="1"/>
      <c r="HZP54" s="1"/>
      <c r="HZQ54" s="1"/>
      <c r="HZR54" s="1"/>
      <c r="HZS54" s="1"/>
      <c r="HZT54" s="1"/>
      <c r="HZU54" s="1"/>
      <c r="HZV54" s="1"/>
      <c r="HZW54" s="1"/>
      <c r="HZX54" s="1"/>
      <c r="HZY54" s="1"/>
      <c r="HZZ54" s="1"/>
      <c r="IAA54" s="1"/>
      <c r="IAB54" s="1"/>
      <c r="IAC54" s="1"/>
      <c r="IAD54" s="1"/>
      <c r="IAE54" s="1"/>
      <c r="IAF54" s="1"/>
      <c r="IAG54" s="1"/>
      <c r="IAH54" s="1"/>
      <c r="IAI54" s="1"/>
      <c r="IAJ54" s="1"/>
      <c r="IAK54" s="1"/>
      <c r="IAL54" s="1"/>
      <c r="IAM54" s="1"/>
      <c r="IAN54" s="1"/>
      <c r="IAO54" s="1"/>
      <c r="IAP54" s="1"/>
      <c r="IAQ54" s="1"/>
      <c r="IAR54" s="1"/>
      <c r="IAS54" s="1"/>
      <c r="IAT54" s="1"/>
      <c r="IAU54" s="1"/>
      <c r="IAV54" s="1"/>
      <c r="IAW54" s="1"/>
      <c r="IAX54" s="1"/>
      <c r="IAY54" s="1"/>
      <c r="IAZ54" s="1"/>
      <c r="IBA54" s="1"/>
      <c r="IBB54" s="1"/>
      <c r="IBC54" s="1"/>
      <c r="IBD54" s="1"/>
      <c r="IBE54" s="1"/>
      <c r="IBF54" s="1"/>
      <c r="IBG54" s="1"/>
      <c r="IBH54" s="1"/>
      <c r="IBI54" s="1"/>
      <c r="IBJ54" s="1"/>
      <c r="IBK54" s="1"/>
      <c r="IBL54" s="1"/>
      <c r="IBM54" s="1"/>
      <c r="IBN54" s="1"/>
      <c r="IBO54" s="1"/>
      <c r="IBP54" s="1"/>
      <c r="IBQ54" s="1"/>
      <c r="IBR54" s="1"/>
      <c r="IBS54" s="1"/>
      <c r="IBT54" s="1"/>
      <c r="IBU54" s="1"/>
      <c r="IBV54" s="1"/>
      <c r="IBW54" s="1"/>
      <c r="IBX54" s="1"/>
      <c r="IBY54" s="1"/>
      <c r="IBZ54" s="1"/>
      <c r="ICA54" s="1"/>
      <c r="ICB54" s="1"/>
      <c r="ICC54" s="1"/>
      <c r="ICD54" s="1"/>
      <c r="ICE54" s="1"/>
      <c r="ICF54" s="1"/>
      <c r="ICG54" s="1"/>
      <c r="ICH54" s="1"/>
      <c r="ICI54" s="1"/>
      <c r="ICJ54" s="1"/>
      <c r="ICK54" s="1"/>
      <c r="ICL54" s="1"/>
      <c r="ICM54" s="1"/>
      <c r="ICN54" s="1"/>
      <c r="ICO54" s="1"/>
      <c r="ICP54" s="1"/>
      <c r="ICQ54" s="1"/>
      <c r="ICR54" s="1"/>
      <c r="ICS54" s="1"/>
      <c r="ICT54" s="1"/>
      <c r="ICU54" s="1"/>
      <c r="ICV54" s="1"/>
      <c r="ICW54" s="1"/>
      <c r="ICX54" s="1"/>
      <c r="ICY54" s="1"/>
      <c r="ICZ54" s="1"/>
      <c r="IDA54" s="1"/>
      <c r="IDB54" s="1"/>
      <c r="IDC54" s="1"/>
      <c r="IDD54" s="1"/>
      <c r="IDE54" s="1"/>
      <c r="IDF54" s="1"/>
      <c r="IDG54" s="1"/>
      <c r="IDH54" s="1"/>
      <c r="IDI54" s="1"/>
      <c r="IDJ54" s="1"/>
      <c r="IDK54" s="1"/>
      <c r="IDL54" s="1"/>
      <c r="IDM54" s="1"/>
      <c r="IDN54" s="1"/>
      <c r="IDO54" s="1"/>
      <c r="IDP54" s="1"/>
      <c r="IDQ54" s="1"/>
      <c r="IDR54" s="1"/>
      <c r="IDS54" s="1"/>
      <c r="IDT54" s="1"/>
      <c r="IDU54" s="1"/>
      <c r="IDV54" s="1"/>
      <c r="IDW54" s="1"/>
      <c r="IDX54" s="1"/>
      <c r="IDY54" s="1"/>
      <c r="IDZ54" s="1"/>
      <c r="IEA54" s="1"/>
      <c r="IEB54" s="1"/>
      <c r="IEC54" s="1"/>
      <c r="IED54" s="1"/>
      <c r="IEE54" s="1"/>
      <c r="IEF54" s="1"/>
      <c r="IEG54" s="1"/>
      <c r="IEH54" s="1"/>
      <c r="IEI54" s="1"/>
      <c r="IEJ54" s="1"/>
      <c r="IEK54" s="1"/>
      <c r="IEL54" s="1"/>
      <c r="IEM54" s="1"/>
      <c r="IEN54" s="1"/>
      <c r="IEO54" s="1"/>
      <c r="IEP54" s="1"/>
      <c r="IEQ54" s="1"/>
      <c r="IER54" s="1"/>
      <c r="IES54" s="1"/>
      <c r="IET54" s="1"/>
      <c r="IEU54" s="1"/>
      <c r="IEV54" s="1"/>
      <c r="IEW54" s="1"/>
      <c r="IEX54" s="1"/>
      <c r="IEY54" s="1"/>
      <c r="IEZ54" s="1"/>
      <c r="IFA54" s="1"/>
      <c r="IFB54" s="1"/>
      <c r="IFC54" s="1"/>
      <c r="IFD54" s="1"/>
      <c r="IFE54" s="1"/>
      <c r="IFF54" s="1"/>
      <c r="IFG54" s="1"/>
      <c r="IFH54" s="1"/>
      <c r="IFI54" s="1"/>
      <c r="IFJ54" s="1"/>
      <c r="IFK54" s="1"/>
      <c r="IFL54" s="1"/>
      <c r="IFM54" s="1"/>
      <c r="IFN54" s="1"/>
      <c r="IFO54" s="1"/>
      <c r="IFP54" s="1"/>
      <c r="IFQ54" s="1"/>
      <c r="IFR54" s="1"/>
      <c r="IFS54" s="1"/>
      <c r="IFT54" s="1"/>
      <c r="IFU54" s="1"/>
      <c r="IFV54" s="1"/>
      <c r="IFW54" s="1"/>
      <c r="IFX54" s="1"/>
      <c r="IFY54" s="1"/>
      <c r="IFZ54" s="1"/>
      <c r="IGA54" s="1"/>
      <c r="IGB54" s="1"/>
      <c r="IGC54" s="1"/>
      <c r="IGD54" s="1"/>
      <c r="IGE54" s="1"/>
      <c r="IGF54" s="1"/>
      <c r="IGG54" s="1"/>
      <c r="IGH54" s="1"/>
      <c r="IGI54" s="1"/>
      <c r="IGJ54" s="1"/>
      <c r="IGK54" s="1"/>
      <c r="IGL54" s="1"/>
      <c r="IGM54" s="1"/>
      <c r="IGN54" s="1"/>
      <c r="IGO54" s="1"/>
      <c r="IGP54" s="1"/>
      <c r="IGQ54" s="1"/>
      <c r="IGR54" s="1"/>
      <c r="IGS54" s="1"/>
      <c r="IGT54" s="1"/>
      <c r="IGU54" s="1"/>
      <c r="IGV54" s="1"/>
      <c r="IGW54" s="1"/>
      <c r="IGX54" s="1"/>
      <c r="IGY54" s="1"/>
      <c r="IGZ54" s="1"/>
      <c r="IHA54" s="1"/>
      <c r="IHB54" s="1"/>
      <c r="IHC54" s="1"/>
      <c r="IHD54" s="1"/>
      <c r="IHE54" s="1"/>
      <c r="IHF54" s="1"/>
      <c r="IHG54" s="1"/>
      <c r="IHH54" s="1"/>
      <c r="IHI54" s="1"/>
      <c r="IHJ54" s="1"/>
      <c r="IHK54" s="1"/>
      <c r="IHL54" s="1"/>
      <c r="IHM54" s="1"/>
      <c r="IHN54" s="1"/>
      <c r="IHO54" s="1"/>
      <c r="IHP54" s="1"/>
      <c r="IHQ54" s="1"/>
      <c r="IHR54" s="1"/>
      <c r="IHS54" s="1"/>
      <c r="IHT54" s="1"/>
      <c r="IHU54" s="1"/>
      <c r="IHV54" s="1"/>
      <c r="IHW54" s="1"/>
      <c r="IHX54" s="1"/>
      <c r="IHY54" s="1"/>
      <c r="IHZ54" s="1"/>
      <c r="IIA54" s="1"/>
      <c r="IIB54" s="1"/>
      <c r="IIC54" s="1"/>
      <c r="IID54" s="1"/>
      <c r="IIE54" s="1"/>
      <c r="IIF54" s="1"/>
      <c r="IIG54" s="1"/>
      <c r="IIH54" s="1"/>
      <c r="III54" s="1"/>
      <c r="IIJ54" s="1"/>
      <c r="IIK54" s="1"/>
      <c r="IIL54" s="1"/>
      <c r="IIM54" s="1"/>
      <c r="IIN54" s="1"/>
      <c r="IIO54" s="1"/>
      <c r="IIP54" s="1"/>
      <c r="IIQ54" s="1"/>
      <c r="IIR54" s="1"/>
      <c r="IIS54" s="1"/>
      <c r="IIT54" s="1"/>
      <c r="IIU54" s="1"/>
      <c r="IIV54" s="1"/>
      <c r="IIW54" s="1"/>
      <c r="IIX54" s="1"/>
      <c r="IIY54" s="1"/>
      <c r="IIZ54" s="1"/>
      <c r="IJA54" s="1"/>
      <c r="IJB54" s="1"/>
      <c r="IJC54" s="1"/>
      <c r="IJD54" s="1"/>
      <c r="IJE54" s="1"/>
      <c r="IJF54" s="1"/>
      <c r="IJG54" s="1"/>
      <c r="IJH54" s="1"/>
      <c r="IJI54" s="1"/>
      <c r="IJJ54" s="1"/>
      <c r="IJK54" s="1"/>
      <c r="IJL54" s="1"/>
      <c r="IJM54" s="1"/>
      <c r="IJN54" s="1"/>
      <c r="IJO54" s="1"/>
      <c r="IJP54" s="1"/>
      <c r="IJQ54" s="1"/>
      <c r="IJR54" s="1"/>
      <c r="IJS54" s="1"/>
      <c r="IJT54" s="1"/>
      <c r="IJU54" s="1"/>
      <c r="IJV54" s="1"/>
      <c r="IJW54" s="1"/>
      <c r="IJX54" s="1"/>
      <c r="IJY54" s="1"/>
      <c r="IJZ54" s="1"/>
      <c r="IKA54" s="1"/>
      <c r="IKB54" s="1"/>
      <c r="IKC54" s="1"/>
      <c r="IKD54" s="1"/>
      <c r="IKE54" s="1"/>
      <c r="IKF54" s="1"/>
      <c r="IKG54" s="1"/>
      <c r="IKH54" s="1"/>
      <c r="IKI54" s="1"/>
      <c r="IKJ54" s="1"/>
      <c r="IKK54" s="1"/>
      <c r="IKL54" s="1"/>
      <c r="IKM54" s="1"/>
      <c r="IKN54" s="1"/>
      <c r="IKO54" s="1"/>
      <c r="IKP54" s="1"/>
      <c r="IKQ54" s="1"/>
      <c r="IKR54" s="1"/>
      <c r="IKS54" s="1"/>
      <c r="IKT54" s="1"/>
      <c r="IKU54" s="1"/>
      <c r="IKV54" s="1"/>
      <c r="IKW54" s="1"/>
      <c r="IKX54" s="1"/>
      <c r="IKY54" s="1"/>
      <c r="IKZ54" s="1"/>
      <c r="ILA54" s="1"/>
      <c r="ILB54" s="1"/>
      <c r="ILC54" s="1"/>
      <c r="ILD54" s="1"/>
      <c r="ILE54" s="1"/>
      <c r="ILF54" s="1"/>
      <c r="ILG54" s="1"/>
      <c r="ILH54" s="1"/>
      <c r="ILI54" s="1"/>
      <c r="ILJ54" s="1"/>
      <c r="ILK54" s="1"/>
      <c r="ILL54" s="1"/>
      <c r="ILM54" s="1"/>
      <c r="ILN54" s="1"/>
      <c r="ILO54" s="1"/>
      <c r="ILP54" s="1"/>
      <c r="ILQ54" s="1"/>
      <c r="ILR54" s="1"/>
      <c r="ILS54" s="1"/>
      <c r="ILT54" s="1"/>
      <c r="ILU54" s="1"/>
      <c r="ILV54" s="1"/>
      <c r="ILW54" s="1"/>
      <c r="ILX54" s="1"/>
      <c r="ILY54" s="1"/>
      <c r="ILZ54" s="1"/>
      <c r="IMA54" s="1"/>
      <c r="IMB54" s="1"/>
      <c r="IMC54" s="1"/>
      <c r="IMD54" s="1"/>
      <c r="IME54" s="1"/>
      <c r="IMF54" s="1"/>
      <c r="IMG54" s="1"/>
      <c r="IMH54" s="1"/>
      <c r="IMI54" s="1"/>
      <c r="IMJ54" s="1"/>
      <c r="IMK54" s="1"/>
      <c r="IML54" s="1"/>
      <c r="IMM54" s="1"/>
      <c r="IMN54" s="1"/>
      <c r="IMO54" s="1"/>
      <c r="IMP54" s="1"/>
      <c r="IMQ54" s="1"/>
      <c r="IMR54" s="1"/>
      <c r="IMS54" s="1"/>
      <c r="IMT54" s="1"/>
      <c r="IMU54" s="1"/>
      <c r="IMV54" s="1"/>
      <c r="IMW54" s="1"/>
      <c r="IMX54" s="1"/>
      <c r="IMY54" s="1"/>
      <c r="IMZ54" s="1"/>
      <c r="INA54" s="1"/>
      <c r="INB54" s="1"/>
      <c r="INC54" s="1"/>
      <c r="IND54" s="1"/>
      <c r="INE54" s="1"/>
      <c r="INF54" s="1"/>
      <c r="ING54" s="1"/>
      <c r="INH54" s="1"/>
      <c r="INI54" s="1"/>
      <c r="INJ54" s="1"/>
      <c r="INK54" s="1"/>
      <c r="INL54" s="1"/>
      <c r="INM54" s="1"/>
      <c r="INN54" s="1"/>
      <c r="INO54" s="1"/>
      <c r="INP54" s="1"/>
      <c r="INQ54" s="1"/>
      <c r="INR54" s="1"/>
      <c r="INS54" s="1"/>
      <c r="INT54" s="1"/>
      <c r="INU54" s="1"/>
      <c r="INV54" s="1"/>
      <c r="INW54" s="1"/>
      <c r="INX54" s="1"/>
      <c r="INY54" s="1"/>
      <c r="INZ54" s="1"/>
      <c r="IOA54" s="1"/>
      <c r="IOB54" s="1"/>
      <c r="IOC54" s="1"/>
      <c r="IOD54" s="1"/>
      <c r="IOE54" s="1"/>
      <c r="IOF54" s="1"/>
      <c r="IOG54" s="1"/>
      <c r="IOH54" s="1"/>
      <c r="IOI54" s="1"/>
      <c r="IOJ54" s="1"/>
      <c r="IOK54" s="1"/>
      <c r="IOL54" s="1"/>
      <c r="IOM54" s="1"/>
      <c r="ION54" s="1"/>
      <c r="IOO54" s="1"/>
      <c r="IOP54" s="1"/>
      <c r="IOQ54" s="1"/>
      <c r="IOR54" s="1"/>
      <c r="IOS54" s="1"/>
      <c r="IOT54" s="1"/>
      <c r="IOU54" s="1"/>
      <c r="IOV54" s="1"/>
      <c r="IOW54" s="1"/>
      <c r="IOX54" s="1"/>
      <c r="IOY54" s="1"/>
      <c r="IOZ54" s="1"/>
      <c r="IPA54" s="1"/>
      <c r="IPB54" s="1"/>
      <c r="IPC54" s="1"/>
      <c r="IPD54" s="1"/>
      <c r="IPE54" s="1"/>
      <c r="IPF54" s="1"/>
      <c r="IPG54" s="1"/>
      <c r="IPH54" s="1"/>
      <c r="IPI54" s="1"/>
      <c r="IPJ54" s="1"/>
      <c r="IPK54" s="1"/>
      <c r="IPL54" s="1"/>
      <c r="IPM54" s="1"/>
      <c r="IPN54" s="1"/>
      <c r="IPO54" s="1"/>
      <c r="IPP54" s="1"/>
      <c r="IPQ54" s="1"/>
      <c r="IPR54" s="1"/>
      <c r="IPS54" s="1"/>
      <c r="IPT54" s="1"/>
      <c r="IPU54" s="1"/>
      <c r="IPV54" s="1"/>
      <c r="IPW54" s="1"/>
      <c r="IPX54" s="1"/>
      <c r="IPY54" s="1"/>
      <c r="IPZ54" s="1"/>
      <c r="IQA54" s="1"/>
      <c r="IQB54" s="1"/>
      <c r="IQC54" s="1"/>
      <c r="IQD54" s="1"/>
      <c r="IQE54" s="1"/>
      <c r="IQF54" s="1"/>
      <c r="IQG54" s="1"/>
      <c r="IQH54" s="1"/>
      <c r="IQI54" s="1"/>
      <c r="IQJ54" s="1"/>
      <c r="IQK54" s="1"/>
      <c r="IQL54" s="1"/>
      <c r="IQM54" s="1"/>
      <c r="IQN54" s="1"/>
      <c r="IQO54" s="1"/>
      <c r="IQP54" s="1"/>
      <c r="IQQ54" s="1"/>
      <c r="IQR54" s="1"/>
      <c r="IQS54" s="1"/>
      <c r="IQT54" s="1"/>
      <c r="IQU54" s="1"/>
      <c r="IQV54" s="1"/>
      <c r="IQW54" s="1"/>
      <c r="IQX54" s="1"/>
      <c r="IQY54" s="1"/>
      <c r="IQZ54" s="1"/>
      <c r="IRA54" s="1"/>
      <c r="IRB54" s="1"/>
      <c r="IRC54" s="1"/>
      <c r="IRD54" s="1"/>
      <c r="IRE54" s="1"/>
      <c r="IRF54" s="1"/>
      <c r="IRG54" s="1"/>
      <c r="IRH54" s="1"/>
      <c r="IRI54" s="1"/>
      <c r="IRJ54" s="1"/>
      <c r="IRK54" s="1"/>
      <c r="IRL54" s="1"/>
      <c r="IRM54" s="1"/>
      <c r="IRN54" s="1"/>
      <c r="IRO54" s="1"/>
      <c r="IRP54" s="1"/>
      <c r="IRQ54" s="1"/>
      <c r="IRR54" s="1"/>
      <c r="IRS54" s="1"/>
      <c r="IRT54" s="1"/>
      <c r="IRU54" s="1"/>
      <c r="IRV54" s="1"/>
      <c r="IRW54" s="1"/>
      <c r="IRX54" s="1"/>
      <c r="IRY54" s="1"/>
      <c r="IRZ54" s="1"/>
      <c r="ISA54" s="1"/>
      <c r="ISB54" s="1"/>
      <c r="ISC54" s="1"/>
      <c r="ISD54" s="1"/>
      <c r="ISE54" s="1"/>
      <c r="ISF54" s="1"/>
      <c r="ISG54" s="1"/>
      <c r="ISH54" s="1"/>
      <c r="ISI54" s="1"/>
      <c r="ISJ54" s="1"/>
      <c r="ISK54" s="1"/>
      <c r="ISL54" s="1"/>
      <c r="ISM54" s="1"/>
      <c r="ISN54" s="1"/>
      <c r="ISO54" s="1"/>
      <c r="ISP54" s="1"/>
      <c r="ISQ54" s="1"/>
      <c r="ISR54" s="1"/>
      <c r="ISS54" s="1"/>
      <c r="IST54" s="1"/>
      <c r="ISU54" s="1"/>
      <c r="ISV54" s="1"/>
      <c r="ISW54" s="1"/>
      <c r="ISX54" s="1"/>
      <c r="ISY54" s="1"/>
      <c r="ISZ54" s="1"/>
      <c r="ITA54" s="1"/>
      <c r="ITB54" s="1"/>
      <c r="ITC54" s="1"/>
      <c r="ITD54" s="1"/>
      <c r="ITE54" s="1"/>
      <c r="ITF54" s="1"/>
      <c r="ITG54" s="1"/>
      <c r="ITH54" s="1"/>
      <c r="ITI54" s="1"/>
      <c r="ITJ54" s="1"/>
      <c r="ITK54" s="1"/>
      <c r="ITL54" s="1"/>
      <c r="ITM54" s="1"/>
      <c r="ITN54" s="1"/>
      <c r="ITO54" s="1"/>
      <c r="ITP54" s="1"/>
      <c r="ITQ54" s="1"/>
      <c r="ITR54" s="1"/>
      <c r="ITS54" s="1"/>
      <c r="ITT54" s="1"/>
      <c r="ITU54" s="1"/>
      <c r="ITV54" s="1"/>
      <c r="ITW54" s="1"/>
      <c r="ITX54" s="1"/>
      <c r="ITY54" s="1"/>
      <c r="ITZ54" s="1"/>
      <c r="IUA54" s="1"/>
      <c r="IUB54" s="1"/>
      <c r="IUC54" s="1"/>
      <c r="IUD54" s="1"/>
      <c r="IUE54" s="1"/>
      <c r="IUF54" s="1"/>
      <c r="IUG54" s="1"/>
      <c r="IUH54" s="1"/>
      <c r="IUI54" s="1"/>
      <c r="IUJ54" s="1"/>
      <c r="IUK54" s="1"/>
      <c r="IUL54" s="1"/>
      <c r="IUM54" s="1"/>
      <c r="IUN54" s="1"/>
      <c r="IUO54" s="1"/>
      <c r="IUP54" s="1"/>
      <c r="IUQ54" s="1"/>
      <c r="IUR54" s="1"/>
      <c r="IUS54" s="1"/>
      <c r="IUT54" s="1"/>
      <c r="IUU54" s="1"/>
      <c r="IUV54" s="1"/>
      <c r="IUW54" s="1"/>
      <c r="IUX54" s="1"/>
      <c r="IUY54" s="1"/>
      <c r="IUZ54" s="1"/>
      <c r="IVA54" s="1"/>
      <c r="IVB54" s="1"/>
      <c r="IVC54" s="1"/>
      <c r="IVD54" s="1"/>
      <c r="IVE54" s="1"/>
      <c r="IVF54" s="1"/>
      <c r="IVG54" s="1"/>
      <c r="IVH54" s="1"/>
      <c r="IVI54" s="1"/>
      <c r="IVJ54" s="1"/>
      <c r="IVK54" s="1"/>
      <c r="IVL54" s="1"/>
      <c r="IVM54" s="1"/>
      <c r="IVN54" s="1"/>
      <c r="IVO54" s="1"/>
      <c r="IVP54" s="1"/>
      <c r="IVQ54" s="1"/>
      <c r="IVR54" s="1"/>
      <c r="IVS54" s="1"/>
      <c r="IVT54" s="1"/>
      <c r="IVU54" s="1"/>
      <c r="IVV54" s="1"/>
      <c r="IVW54" s="1"/>
      <c r="IVX54" s="1"/>
      <c r="IVY54" s="1"/>
      <c r="IVZ54" s="1"/>
      <c r="IWA54" s="1"/>
      <c r="IWB54" s="1"/>
      <c r="IWC54" s="1"/>
      <c r="IWD54" s="1"/>
      <c r="IWE54" s="1"/>
      <c r="IWF54" s="1"/>
      <c r="IWG54" s="1"/>
      <c r="IWH54" s="1"/>
      <c r="IWI54" s="1"/>
      <c r="IWJ54" s="1"/>
      <c r="IWK54" s="1"/>
      <c r="IWL54" s="1"/>
      <c r="IWM54" s="1"/>
      <c r="IWN54" s="1"/>
      <c r="IWO54" s="1"/>
      <c r="IWP54" s="1"/>
      <c r="IWQ54" s="1"/>
      <c r="IWR54" s="1"/>
      <c r="IWS54" s="1"/>
      <c r="IWT54" s="1"/>
      <c r="IWU54" s="1"/>
      <c r="IWV54" s="1"/>
      <c r="IWW54" s="1"/>
      <c r="IWX54" s="1"/>
      <c r="IWY54" s="1"/>
      <c r="IWZ54" s="1"/>
      <c r="IXA54" s="1"/>
      <c r="IXB54" s="1"/>
      <c r="IXC54" s="1"/>
      <c r="IXD54" s="1"/>
      <c r="IXE54" s="1"/>
      <c r="IXF54" s="1"/>
      <c r="IXG54" s="1"/>
      <c r="IXH54" s="1"/>
      <c r="IXI54" s="1"/>
      <c r="IXJ54" s="1"/>
      <c r="IXK54" s="1"/>
      <c r="IXL54" s="1"/>
      <c r="IXM54" s="1"/>
      <c r="IXN54" s="1"/>
      <c r="IXO54" s="1"/>
      <c r="IXP54" s="1"/>
      <c r="IXQ54" s="1"/>
      <c r="IXR54" s="1"/>
      <c r="IXS54" s="1"/>
      <c r="IXT54" s="1"/>
      <c r="IXU54" s="1"/>
      <c r="IXV54" s="1"/>
      <c r="IXW54" s="1"/>
      <c r="IXX54" s="1"/>
      <c r="IXY54" s="1"/>
      <c r="IXZ54" s="1"/>
      <c r="IYA54" s="1"/>
      <c r="IYB54" s="1"/>
      <c r="IYC54" s="1"/>
      <c r="IYD54" s="1"/>
      <c r="IYE54" s="1"/>
      <c r="IYF54" s="1"/>
      <c r="IYG54" s="1"/>
      <c r="IYH54" s="1"/>
      <c r="IYI54" s="1"/>
      <c r="IYJ54" s="1"/>
      <c r="IYK54" s="1"/>
      <c r="IYL54" s="1"/>
      <c r="IYM54" s="1"/>
      <c r="IYN54" s="1"/>
      <c r="IYO54" s="1"/>
      <c r="IYP54" s="1"/>
      <c r="IYQ54" s="1"/>
      <c r="IYR54" s="1"/>
      <c r="IYS54" s="1"/>
      <c r="IYT54" s="1"/>
      <c r="IYU54" s="1"/>
      <c r="IYV54" s="1"/>
      <c r="IYW54" s="1"/>
      <c r="IYX54" s="1"/>
      <c r="IYY54" s="1"/>
      <c r="IYZ54" s="1"/>
      <c r="IZA54" s="1"/>
      <c r="IZB54" s="1"/>
      <c r="IZC54" s="1"/>
      <c r="IZD54" s="1"/>
      <c r="IZE54" s="1"/>
      <c r="IZF54" s="1"/>
      <c r="IZG54" s="1"/>
      <c r="IZH54" s="1"/>
      <c r="IZI54" s="1"/>
      <c r="IZJ54" s="1"/>
      <c r="IZK54" s="1"/>
      <c r="IZL54" s="1"/>
      <c r="IZM54" s="1"/>
      <c r="IZN54" s="1"/>
      <c r="IZO54" s="1"/>
      <c r="IZP54" s="1"/>
      <c r="IZQ54" s="1"/>
      <c r="IZR54" s="1"/>
      <c r="IZS54" s="1"/>
      <c r="IZT54" s="1"/>
      <c r="IZU54" s="1"/>
      <c r="IZV54" s="1"/>
      <c r="IZW54" s="1"/>
      <c r="IZX54" s="1"/>
      <c r="IZY54" s="1"/>
      <c r="IZZ54" s="1"/>
      <c r="JAA54" s="1"/>
      <c r="JAB54" s="1"/>
      <c r="JAC54" s="1"/>
      <c r="JAD54" s="1"/>
      <c r="JAE54" s="1"/>
      <c r="JAF54" s="1"/>
      <c r="JAG54" s="1"/>
      <c r="JAH54" s="1"/>
      <c r="JAI54" s="1"/>
      <c r="JAJ54" s="1"/>
      <c r="JAK54" s="1"/>
      <c r="JAL54" s="1"/>
      <c r="JAM54" s="1"/>
      <c r="JAN54" s="1"/>
      <c r="JAO54" s="1"/>
      <c r="JAP54" s="1"/>
      <c r="JAQ54" s="1"/>
      <c r="JAR54" s="1"/>
      <c r="JAS54" s="1"/>
      <c r="JAT54" s="1"/>
      <c r="JAU54" s="1"/>
      <c r="JAV54" s="1"/>
      <c r="JAW54" s="1"/>
      <c r="JAX54" s="1"/>
      <c r="JAY54" s="1"/>
      <c r="JAZ54" s="1"/>
      <c r="JBA54" s="1"/>
      <c r="JBB54" s="1"/>
      <c r="JBC54" s="1"/>
      <c r="JBD54" s="1"/>
      <c r="JBE54" s="1"/>
      <c r="JBF54" s="1"/>
      <c r="JBG54" s="1"/>
      <c r="JBH54" s="1"/>
      <c r="JBI54" s="1"/>
      <c r="JBJ54" s="1"/>
      <c r="JBK54" s="1"/>
      <c r="JBL54" s="1"/>
      <c r="JBM54" s="1"/>
      <c r="JBN54" s="1"/>
      <c r="JBO54" s="1"/>
      <c r="JBP54" s="1"/>
      <c r="JBQ54" s="1"/>
      <c r="JBR54" s="1"/>
      <c r="JBS54" s="1"/>
      <c r="JBT54" s="1"/>
      <c r="JBU54" s="1"/>
      <c r="JBV54" s="1"/>
      <c r="JBW54" s="1"/>
      <c r="JBX54" s="1"/>
      <c r="JBY54" s="1"/>
      <c r="JBZ54" s="1"/>
      <c r="JCA54" s="1"/>
      <c r="JCB54" s="1"/>
      <c r="JCC54" s="1"/>
      <c r="JCD54" s="1"/>
      <c r="JCE54" s="1"/>
      <c r="JCF54" s="1"/>
      <c r="JCG54" s="1"/>
      <c r="JCH54" s="1"/>
      <c r="JCI54" s="1"/>
      <c r="JCJ54" s="1"/>
      <c r="JCK54" s="1"/>
      <c r="JCL54" s="1"/>
      <c r="JCM54" s="1"/>
      <c r="JCN54" s="1"/>
      <c r="JCO54" s="1"/>
      <c r="JCP54" s="1"/>
      <c r="JCQ54" s="1"/>
      <c r="JCR54" s="1"/>
      <c r="JCS54" s="1"/>
      <c r="JCT54" s="1"/>
      <c r="JCU54" s="1"/>
      <c r="JCV54" s="1"/>
      <c r="JCW54" s="1"/>
      <c r="JCX54" s="1"/>
      <c r="JCY54" s="1"/>
      <c r="JCZ54" s="1"/>
      <c r="JDA54" s="1"/>
      <c r="JDB54" s="1"/>
      <c r="JDC54" s="1"/>
      <c r="JDD54" s="1"/>
      <c r="JDE54" s="1"/>
      <c r="JDF54" s="1"/>
      <c r="JDG54" s="1"/>
      <c r="JDH54" s="1"/>
      <c r="JDI54" s="1"/>
      <c r="JDJ54" s="1"/>
      <c r="JDK54" s="1"/>
      <c r="JDL54" s="1"/>
      <c r="JDM54" s="1"/>
      <c r="JDN54" s="1"/>
      <c r="JDO54" s="1"/>
      <c r="JDP54" s="1"/>
      <c r="JDQ54" s="1"/>
      <c r="JDR54" s="1"/>
      <c r="JDS54" s="1"/>
      <c r="JDT54" s="1"/>
      <c r="JDU54" s="1"/>
      <c r="JDV54" s="1"/>
      <c r="JDW54" s="1"/>
      <c r="JDX54" s="1"/>
      <c r="JDY54" s="1"/>
      <c r="JDZ54" s="1"/>
      <c r="JEA54" s="1"/>
      <c r="JEB54" s="1"/>
      <c r="JEC54" s="1"/>
      <c r="JED54" s="1"/>
      <c r="JEE54" s="1"/>
      <c r="JEF54" s="1"/>
      <c r="JEG54" s="1"/>
      <c r="JEH54" s="1"/>
      <c r="JEI54" s="1"/>
      <c r="JEJ54" s="1"/>
      <c r="JEK54" s="1"/>
      <c r="JEL54" s="1"/>
      <c r="JEM54" s="1"/>
      <c r="JEN54" s="1"/>
      <c r="JEO54" s="1"/>
      <c r="JEP54" s="1"/>
      <c r="JEQ54" s="1"/>
      <c r="JER54" s="1"/>
      <c r="JES54" s="1"/>
      <c r="JET54" s="1"/>
      <c r="JEU54" s="1"/>
      <c r="JEV54" s="1"/>
      <c r="JEW54" s="1"/>
      <c r="JEX54" s="1"/>
      <c r="JEY54" s="1"/>
      <c r="JEZ54" s="1"/>
      <c r="JFA54" s="1"/>
      <c r="JFB54" s="1"/>
      <c r="JFC54" s="1"/>
      <c r="JFD54" s="1"/>
      <c r="JFE54" s="1"/>
      <c r="JFF54" s="1"/>
      <c r="JFG54" s="1"/>
      <c r="JFH54" s="1"/>
      <c r="JFI54" s="1"/>
      <c r="JFJ54" s="1"/>
      <c r="JFK54" s="1"/>
      <c r="JFL54" s="1"/>
      <c r="JFM54" s="1"/>
      <c r="JFN54" s="1"/>
      <c r="JFO54" s="1"/>
      <c r="JFP54" s="1"/>
      <c r="JFQ54" s="1"/>
      <c r="JFR54" s="1"/>
      <c r="JFS54" s="1"/>
      <c r="JFT54" s="1"/>
      <c r="JFU54" s="1"/>
      <c r="JFV54" s="1"/>
      <c r="JFW54" s="1"/>
      <c r="JFX54" s="1"/>
      <c r="JFY54" s="1"/>
      <c r="JFZ54" s="1"/>
      <c r="JGA54" s="1"/>
      <c r="JGB54" s="1"/>
      <c r="JGC54" s="1"/>
      <c r="JGD54" s="1"/>
      <c r="JGE54" s="1"/>
      <c r="JGF54" s="1"/>
      <c r="JGG54" s="1"/>
      <c r="JGH54" s="1"/>
      <c r="JGI54" s="1"/>
      <c r="JGJ54" s="1"/>
      <c r="JGK54" s="1"/>
      <c r="JGL54" s="1"/>
      <c r="JGM54" s="1"/>
      <c r="JGN54" s="1"/>
      <c r="JGO54" s="1"/>
      <c r="JGP54" s="1"/>
      <c r="JGQ54" s="1"/>
      <c r="JGR54" s="1"/>
      <c r="JGS54" s="1"/>
      <c r="JGT54" s="1"/>
      <c r="JGU54" s="1"/>
      <c r="JGV54" s="1"/>
      <c r="JGW54" s="1"/>
      <c r="JGX54" s="1"/>
      <c r="JGY54" s="1"/>
      <c r="JGZ54" s="1"/>
      <c r="JHA54" s="1"/>
      <c r="JHB54" s="1"/>
      <c r="JHC54" s="1"/>
      <c r="JHD54" s="1"/>
      <c r="JHE54" s="1"/>
      <c r="JHF54" s="1"/>
      <c r="JHG54" s="1"/>
      <c r="JHH54" s="1"/>
      <c r="JHI54" s="1"/>
      <c r="JHJ54" s="1"/>
      <c r="JHK54" s="1"/>
      <c r="JHL54" s="1"/>
      <c r="JHM54" s="1"/>
      <c r="JHN54" s="1"/>
      <c r="JHO54" s="1"/>
      <c r="JHP54" s="1"/>
      <c r="JHQ54" s="1"/>
      <c r="JHR54" s="1"/>
      <c r="JHS54" s="1"/>
      <c r="JHT54" s="1"/>
      <c r="JHU54" s="1"/>
      <c r="JHV54" s="1"/>
      <c r="JHW54" s="1"/>
      <c r="JHX54" s="1"/>
      <c r="JHY54" s="1"/>
      <c r="JHZ54" s="1"/>
      <c r="JIA54" s="1"/>
      <c r="JIB54" s="1"/>
      <c r="JIC54" s="1"/>
      <c r="JID54" s="1"/>
      <c r="JIE54" s="1"/>
      <c r="JIF54" s="1"/>
      <c r="JIG54" s="1"/>
      <c r="JIH54" s="1"/>
      <c r="JII54" s="1"/>
      <c r="JIJ54" s="1"/>
      <c r="JIK54" s="1"/>
      <c r="JIL54" s="1"/>
      <c r="JIM54" s="1"/>
      <c r="JIN54" s="1"/>
      <c r="JIO54" s="1"/>
      <c r="JIP54" s="1"/>
      <c r="JIQ54" s="1"/>
      <c r="JIR54" s="1"/>
      <c r="JIS54" s="1"/>
      <c r="JIT54" s="1"/>
      <c r="JIU54" s="1"/>
      <c r="JIV54" s="1"/>
      <c r="JIW54" s="1"/>
      <c r="JIX54" s="1"/>
      <c r="JIY54" s="1"/>
      <c r="JIZ54" s="1"/>
      <c r="JJA54" s="1"/>
      <c r="JJB54" s="1"/>
      <c r="JJC54" s="1"/>
      <c r="JJD54" s="1"/>
      <c r="JJE54" s="1"/>
      <c r="JJF54" s="1"/>
      <c r="JJG54" s="1"/>
      <c r="JJH54" s="1"/>
      <c r="JJI54" s="1"/>
      <c r="JJJ54" s="1"/>
      <c r="JJK54" s="1"/>
      <c r="JJL54" s="1"/>
      <c r="JJM54" s="1"/>
      <c r="JJN54" s="1"/>
      <c r="JJO54" s="1"/>
      <c r="JJP54" s="1"/>
      <c r="JJQ54" s="1"/>
      <c r="JJR54" s="1"/>
      <c r="JJS54" s="1"/>
      <c r="JJT54" s="1"/>
      <c r="JJU54" s="1"/>
      <c r="JJV54" s="1"/>
      <c r="JJW54" s="1"/>
      <c r="JJX54" s="1"/>
      <c r="JJY54" s="1"/>
      <c r="JJZ54" s="1"/>
      <c r="JKA54" s="1"/>
      <c r="JKB54" s="1"/>
      <c r="JKC54" s="1"/>
      <c r="JKD54" s="1"/>
      <c r="JKE54" s="1"/>
      <c r="JKF54" s="1"/>
      <c r="JKG54" s="1"/>
      <c r="JKH54" s="1"/>
      <c r="JKI54" s="1"/>
      <c r="JKJ54" s="1"/>
      <c r="JKK54" s="1"/>
      <c r="JKL54" s="1"/>
      <c r="JKM54" s="1"/>
      <c r="JKN54" s="1"/>
      <c r="JKO54" s="1"/>
      <c r="JKP54" s="1"/>
      <c r="JKQ54" s="1"/>
      <c r="JKR54" s="1"/>
      <c r="JKS54" s="1"/>
      <c r="JKT54" s="1"/>
      <c r="JKU54" s="1"/>
      <c r="JKV54" s="1"/>
      <c r="JKW54" s="1"/>
      <c r="JKX54" s="1"/>
      <c r="JKY54" s="1"/>
      <c r="JKZ54" s="1"/>
      <c r="JLA54" s="1"/>
      <c r="JLB54" s="1"/>
      <c r="JLC54" s="1"/>
      <c r="JLD54" s="1"/>
      <c r="JLE54" s="1"/>
      <c r="JLF54" s="1"/>
      <c r="JLG54" s="1"/>
      <c r="JLH54" s="1"/>
      <c r="JLI54" s="1"/>
      <c r="JLJ54" s="1"/>
      <c r="JLK54" s="1"/>
      <c r="JLL54" s="1"/>
      <c r="JLM54" s="1"/>
      <c r="JLN54" s="1"/>
      <c r="JLO54" s="1"/>
      <c r="JLP54" s="1"/>
      <c r="JLQ54" s="1"/>
      <c r="JLR54" s="1"/>
      <c r="JLS54" s="1"/>
      <c r="JLT54" s="1"/>
      <c r="JLU54" s="1"/>
      <c r="JLV54" s="1"/>
      <c r="JLW54" s="1"/>
      <c r="JLX54" s="1"/>
      <c r="JLY54" s="1"/>
      <c r="JLZ54" s="1"/>
      <c r="JMA54" s="1"/>
      <c r="JMB54" s="1"/>
      <c r="JMC54" s="1"/>
      <c r="JMD54" s="1"/>
      <c r="JME54" s="1"/>
      <c r="JMF54" s="1"/>
      <c r="JMG54" s="1"/>
      <c r="JMH54" s="1"/>
      <c r="JMI54" s="1"/>
      <c r="JMJ54" s="1"/>
      <c r="JMK54" s="1"/>
      <c r="JML54" s="1"/>
      <c r="JMM54" s="1"/>
      <c r="JMN54" s="1"/>
      <c r="JMO54" s="1"/>
      <c r="JMP54" s="1"/>
      <c r="JMQ54" s="1"/>
      <c r="JMR54" s="1"/>
      <c r="JMS54" s="1"/>
      <c r="JMT54" s="1"/>
      <c r="JMU54" s="1"/>
      <c r="JMV54" s="1"/>
      <c r="JMW54" s="1"/>
      <c r="JMX54" s="1"/>
      <c r="JMY54" s="1"/>
      <c r="JMZ54" s="1"/>
      <c r="JNA54" s="1"/>
      <c r="JNB54" s="1"/>
      <c r="JNC54" s="1"/>
      <c r="JND54" s="1"/>
      <c r="JNE54" s="1"/>
      <c r="JNF54" s="1"/>
      <c r="JNG54" s="1"/>
      <c r="JNH54" s="1"/>
      <c r="JNI54" s="1"/>
      <c r="JNJ54" s="1"/>
      <c r="JNK54" s="1"/>
      <c r="JNL54" s="1"/>
      <c r="JNM54" s="1"/>
      <c r="JNN54" s="1"/>
      <c r="JNO54" s="1"/>
      <c r="JNP54" s="1"/>
      <c r="JNQ54" s="1"/>
      <c r="JNR54" s="1"/>
      <c r="JNS54" s="1"/>
      <c r="JNT54" s="1"/>
      <c r="JNU54" s="1"/>
      <c r="JNV54" s="1"/>
      <c r="JNW54" s="1"/>
      <c r="JNX54" s="1"/>
      <c r="JNY54" s="1"/>
      <c r="JNZ54" s="1"/>
      <c r="JOA54" s="1"/>
      <c r="JOB54" s="1"/>
      <c r="JOC54" s="1"/>
      <c r="JOD54" s="1"/>
      <c r="JOE54" s="1"/>
      <c r="JOF54" s="1"/>
      <c r="JOG54" s="1"/>
      <c r="JOH54" s="1"/>
      <c r="JOI54" s="1"/>
      <c r="JOJ54" s="1"/>
      <c r="JOK54" s="1"/>
      <c r="JOL54" s="1"/>
      <c r="JOM54" s="1"/>
      <c r="JON54" s="1"/>
      <c r="JOO54" s="1"/>
      <c r="JOP54" s="1"/>
      <c r="JOQ54" s="1"/>
      <c r="JOR54" s="1"/>
      <c r="JOS54" s="1"/>
      <c r="JOT54" s="1"/>
      <c r="JOU54" s="1"/>
      <c r="JOV54" s="1"/>
      <c r="JOW54" s="1"/>
      <c r="JOX54" s="1"/>
      <c r="JOY54" s="1"/>
      <c r="JOZ54" s="1"/>
      <c r="JPA54" s="1"/>
      <c r="JPB54" s="1"/>
      <c r="JPC54" s="1"/>
      <c r="JPD54" s="1"/>
      <c r="JPE54" s="1"/>
      <c r="JPF54" s="1"/>
      <c r="JPG54" s="1"/>
      <c r="JPH54" s="1"/>
      <c r="JPI54" s="1"/>
      <c r="JPJ54" s="1"/>
      <c r="JPK54" s="1"/>
      <c r="JPL54" s="1"/>
      <c r="JPM54" s="1"/>
      <c r="JPN54" s="1"/>
      <c r="JPO54" s="1"/>
      <c r="JPP54" s="1"/>
      <c r="JPQ54" s="1"/>
      <c r="JPR54" s="1"/>
      <c r="JPS54" s="1"/>
      <c r="JPT54" s="1"/>
      <c r="JPU54" s="1"/>
      <c r="JPV54" s="1"/>
      <c r="JPW54" s="1"/>
      <c r="JPX54" s="1"/>
      <c r="JPY54" s="1"/>
      <c r="JPZ54" s="1"/>
      <c r="JQA54" s="1"/>
      <c r="JQB54" s="1"/>
      <c r="JQC54" s="1"/>
      <c r="JQD54" s="1"/>
      <c r="JQE54" s="1"/>
      <c r="JQF54" s="1"/>
      <c r="JQG54" s="1"/>
      <c r="JQH54" s="1"/>
      <c r="JQI54" s="1"/>
      <c r="JQJ54" s="1"/>
      <c r="JQK54" s="1"/>
      <c r="JQL54" s="1"/>
      <c r="JQM54" s="1"/>
      <c r="JQN54" s="1"/>
      <c r="JQO54" s="1"/>
      <c r="JQP54" s="1"/>
      <c r="JQQ54" s="1"/>
      <c r="JQR54" s="1"/>
      <c r="JQS54" s="1"/>
      <c r="JQT54" s="1"/>
      <c r="JQU54" s="1"/>
      <c r="JQV54" s="1"/>
      <c r="JQW54" s="1"/>
      <c r="JQX54" s="1"/>
      <c r="JQY54" s="1"/>
      <c r="JQZ54" s="1"/>
      <c r="JRA54" s="1"/>
      <c r="JRB54" s="1"/>
      <c r="JRC54" s="1"/>
      <c r="JRD54" s="1"/>
      <c r="JRE54" s="1"/>
      <c r="JRF54" s="1"/>
      <c r="JRG54" s="1"/>
      <c r="JRH54" s="1"/>
      <c r="JRI54" s="1"/>
      <c r="JRJ54" s="1"/>
      <c r="JRK54" s="1"/>
      <c r="JRL54" s="1"/>
      <c r="JRM54" s="1"/>
      <c r="JRN54" s="1"/>
      <c r="JRO54" s="1"/>
      <c r="JRP54" s="1"/>
      <c r="JRQ54" s="1"/>
      <c r="JRR54" s="1"/>
      <c r="JRS54" s="1"/>
      <c r="JRT54" s="1"/>
      <c r="JRU54" s="1"/>
      <c r="JRV54" s="1"/>
      <c r="JRW54" s="1"/>
      <c r="JRX54" s="1"/>
      <c r="JRY54" s="1"/>
      <c r="JRZ54" s="1"/>
      <c r="JSA54" s="1"/>
      <c r="JSB54" s="1"/>
      <c r="JSC54" s="1"/>
      <c r="JSD54" s="1"/>
      <c r="JSE54" s="1"/>
      <c r="JSF54" s="1"/>
      <c r="JSG54" s="1"/>
      <c r="JSH54" s="1"/>
      <c r="JSI54" s="1"/>
      <c r="JSJ54" s="1"/>
      <c r="JSK54" s="1"/>
      <c r="JSL54" s="1"/>
      <c r="JSM54" s="1"/>
      <c r="JSN54" s="1"/>
      <c r="JSO54" s="1"/>
      <c r="JSP54" s="1"/>
      <c r="JSQ54" s="1"/>
      <c r="JSR54" s="1"/>
      <c r="JSS54" s="1"/>
      <c r="JST54" s="1"/>
      <c r="JSU54" s="1"/>
      <c r="JSV54" s="1"/>
      <c r="JSW54" s="1"/>
      <c r="JSX54" s="1"/>
      <c r="JSY54" s="1"/>
      <c r="JSZ54" s="1"/>
      <c r="JTA54" s="1"/>
      <c r="JTB54" s="1"/>
      <c r="JTC54" s="1"/>
      <c r="JTD54" s="1"/>
      <c r="JTE54" s="1"/>
      <c r="JTF54" s="1"/>
      <c r="JTG54" s="1"/>
      <c r="JTH54" s="1"/>
      <c r="JTI54" s="1"/>
      <c r="JTJ54" s="1"/>
      <c r="JTK54" s="1"/>
      <c r="JTL54" s="1"/>
      <c r="JTM54" s="1"/>
      <c r="JTN54" s="1"/>
      <c r="JTO54" s="1"/>
      <c r="JTP54" s="1"/>
      <c r="JTQ54" s="1"/>
      <c r="JTR54" s="1"/>
      <c r="JTS54" s="1"/>
      <c r="JTT54" s="1"/>
      <c r="JTU54" s="1"/>
      <c r="JTV54" s="1"/>
      <c r="JTW54" s="1"/>
      <c r="JTX54" s="1"/>
      <c r="JTY54" s="1"/>
      <c r="JTZ54" s="1"/>
      <c r="JUA54" s="1"/>
      <c r="JUB54" s="1"/>
      <c r="JUC54" s="1"/>
      <c r="JUD54" s="1"/>
      <c r="JUE54" s="1"/>
      <c r="JUF54" s="1"/>
      <c r="JUG54" s="1"/>
      <c r="JUH54" s="1"/>
      <c r="JUI54" s="1"/>
      <c r="JUJ54" s="1"/>
      <c r="JUK54" s="1"/>
      <c r="JUL54" s="1"/>
      <c r="JUM54" s="1"/>
      <c r="JUN54" s="1"/>
      <c r="JUO54" s="1"/>
      <c r="JUP54" s="1"/>
      <c r="JUQ54" s="1"/>
      <c r="JUR54" s="1"/>
      <c r="JUS54" s="1"/>
      <c r="JUT54" s="1"/>
      <c r="JUU54" s="1"/>
      <c r="JUV54" s="1"/>
      <c r="JUW54" s="1"/>
      <c r="JUX54" s="1"/>
      <c r="JUY54" s="1"/>
      <c r="JUZ54" s="1"/>
      <c r="JVA54" s="1"/>
      <c r="JVB54" s="1"/>
      <c r="JVC54" s="1"/>
      <c r="JVD54" s="1"/>
      <c r="JVE54" s="1"/>
      <c r="JVF54" s="1"/>
      <c r="JVG54" s="1"/>
      <c r="JVH54" s="1"/>
      <c r="JVI54" s="1"/>
      <c r="JVJ54" s="1"/>
      <c r="JVK54" s="1"/>
      <c r="JVL54" s="1"/>
      <c r="JVM54" s="1"/>
      <c r="JVN54" s="1"/>
      <c r="JVO54" s="1"/>
      <c r="JVP54" s="1"/>
      <c r="JVQ54" s="1"/>
      <c r="JVR54" s="1"/>
      <c r="JVS54" s="1"/>
      <c r="JVT54" s="1"/>
      <c r="JVU54" s="1"/>
      <c r="JVV54" s="1"/>
      <c r="JVW54" s="1"/>
      <c r="JVX54" s="1"/>
      <c r="JVY54" s="1"/>
      <c r="JVZ54" s="1"/>
      <c r="JWA54" s="1"/>
      <c r="JWB54" s="1"/>
      <c r="JWC54" s="1"/>
      <c r="JWD54" s="1"/>
      <c r="JWE54" s="1"/>
      <c r="JWF54" s="1"/>
      <c r="JWG54" s="1"/>
      <c r="JWH54" s="1"/>
      <c r="JWI54" s="1"/>
      <c r="JWJ54" s="1"/>
      <c r="JWK54" s="1"/>
      <c r="JWL54" s="1"/>
      <c r="JWM54" s="1"/>
      <c r="JWN54" s="1"/>
      <c r="JWO54" s="1"/>
      <c r="JWP54" s="1"/>
      <c r="JWQ54" s="1"/>
      <c r="JWR54" s="1"/>
      <c r="JWS54" s="1"/>
      <c r="JWT54" s="1"/>
      <c r="JWU54" s="1"/>
      <c r="JWV54" s="1"/>
      <c r="JWW54" s="1"/>
      <c r="JWX54" s="1"/>
      <c r="JWY54" s="1"/>
      <c r="JWZ54" s="1"/>
      <c r="JXA54" s="1"/>
      <c r="JXB54" s="1"/>
      <c r="JXC54" s="1"/>
      <c r="JXD54" s="1"/>
      <c r="JXE54" s="1"/>
      <c r="JXF54" s="1"/>
      <c r="JXG54" s="1"/>
      <c r="JXH54" s="1"/>
      <c r="JXI54" s="1"/>
      <c r="JXJ54" s="1"/>
      <c r="JXK54" s="1"/>
      <c r="JXL54" s="1"/>
      <c r="JXM54" s="1"/>
      <c r="JXN54" s="1"/>
      <c r="JXO54" s="1"/>
      <c r="JXP54" s="1"/>
      <c r="JXQ54" s="1"/>
      <c r="JXR54" s="1"/>
      <c r="JXS54" s="1"/>
      <c r="JXT54" s="1"/>
      <c r="JXU54" s="1"/>
      <c r="JXV54" s="1"/>
      <c r="JXW54" s="1"/>
      <c r="JXX54" s="1"/>
      <c r="JXY54" s="1"/>
      <c r="JXZ54" s="1"/>
      <c r="JYA54" s="1"/>
      <c r="JYB54" s="1"/>
      <c r="JYC54" s="1"/>
      <c r="JYD54" s="1"/>
      <c r="JYE54" s="1"/>
      <c r="JYF54" s="1"/>
      <c r="JYG54" s="1"/>
      <c r="JYH54" s="1"/>
      <c r="JYI54" s="1"/>
      <c r="JYJ54" s="1"/>
      <c r="JYK54" s="1"/>
      <c r="JYL54" s="1"/>
      <c r="JYM54" s="1"/>
      <c r="JYN54" s="1"/>
      <c r="JYO54" s="1"/>
      <c r="JYP54" s="1"/>
      <c r="JYQ54" s="1"/>
      <c r="JYR54" s="1"/>
      <c r="JYS54" s="1"/>
      <c r="JYT54" s="1"/>
      <c r="JYU54" s="1"/>
      <c r="JYV54" s="1"/>
      <c r="JYW54" s="1"/>
      <c r="JYX54" s="1"/>
      <c r="JYY54" s="1"/>
      <c r="JYZ54" s="1"/>
      <c r="JZA54" s="1"/>
      <c r="JZB54" s="1"/>
      <c r="JZC54" s="1"/>
      <c r="JZD54" s="1"/>
      <c r="JZE54" s="1"/>
      <c r="JZF54" s="1"/>
      <c r="JZG54" s="1"/>
      <c r="JZH54" s="1"/>
      <c r="JZI54" s="1"/>
      <c r="JZJ54" s="1"/>
      <c r="JZK54" s="1"/>
      <c r="JZL54" s="1"/>
      <c r="JZM54" s="1"/>
      <c r="JZN54" s="1"/>
      <c r="JZO54" s="1"/>
      <c r="JZP54" s="1"/>
      <c r="JZQ54" s="1"/>
      <c r="JZR54" s="1"/>
      <c r="JZS54" s="1"/>
      <c r="JZT54" s="1"/>
      <c r="JZU54" s="1"/>
      <c r="JZV54" s="1"/>
      <c r="JZW54" s="1"/>
      <c r="JZX54" s="1"/>
      <c r="JZY54" s="1"/>
      <c r="JZZ54" s="1"/>
      <c r="KAA54" s="1"/>
      <c r="KAB54" s="1"/>
      <c r="KAC54" s="1"/>
      <c r="KAD54" s="1"/>
      <c r="KAE54" s="1"/>
      <c r="KAF54" s="1"/>
      <c r="KAG54" s="1"/>
      <c r="KAH54" s="1"/>
      <c r="KAI54" s="1"/>
      <c r="KAJ54" s="1"/>
      <c r="KAK54" s="1"/>
      <c r="KAL54" s="1"/>
      <c r="KAM54" s="1"/>
      <c r="KAN54" s="1"/>
      <c r="KAO54" s="1"/>
      <c r="KAP54" s="1"/>
      <c r="KAQ54" s="1"/>
      <c r="KAR54" s="1"/>
      <c r="KAS54" s="1"/>
      <c r="KAT54" s="1"/>
      <c r="KAU54" s="1"/>
      <c r="KAV54" s="1"/>
      <c r="KAW54" s="1"/>
      <c r="KAX54" s="1"/>
      <c r="KAY54" s="1"/>
      <c r="KAZ54" s="1"/>
      <c r="KBA54" s="1"/>
      <c r="KBB54" s="1"/>
      <c r="KBC54" s="1"/>
      <c r="KBD54" s="1"/>
      <c r="KBE54" s="1"/>
      <c r="KBF54" s="1"/>
      <c r="KBG54" s="1"/>
      <c r="KBH54" s="1"/>
      <c r="KBI54" s="1"/>
      <c r="KBJ54" s="1"/>
      <c r="KBK54" s="1"/>
      <c r="KBL54" s="1"/>
      <c r="KBM54" s="1"/>
      <c r="KBN54" s="1"/>
      <c r="KBO54" s="1"/>
      <c r="KBP54" s="1"/>
      <c r="KBQ54" s="1"/>
      <c r="KBR54" s="1"/>
      <c r="KBS54" s="1"/>
      <c r="KBT54" s="1"/>
      <c r="KBU54" s="1"/>
      <c r="KBV54" s="1"/>
      <c r="KBW54" s="1"/>
      <c r="KBX54" s="1"/>
      <c r="KBY54" s="1"/>
      <c r="KBZ54" s="1"/>
      <c r="KCA54" s="1"/>
      <c r="KCB54" s="1"/>
      <c r="KCC54" s="1"/>
      <c r="KCD54" s="1"/>
      <c r="KCE54" s="1"/>
      <c r="KCF54" s="1"/>
      <c r="KCG54" s="1"/>
      <c r="KCH54" s="1"/>
      <c r="KCI54" s="1"/>
      <c r="KCJ54" s="1"/>
      <c r="KCK54" s="1"/>
      <c r="KCL54" s="1"/>
      <c r="KCM54" s="1"/>
      <c r="KCN54" s="1"/>
      <c r="KCO54" s="1"/>
      <c r="KCP54" s="1"/>
      <c r="KCQ54" s="1"/>
      <c r="KCR54" s="1"/>
      <c r="KCS54" s="1"/>
      <c r="KCT54" s="1"/>
      <c r="KCU54" s="1"/>
      <c r="KCV54" s="1"/>
      <c r="KCW54" s="1"/>
      <c r="KCX54" s="1"/>
      <c r="KCY54" s="1"/>
      <c r="KCZ54" s="1"/>
      <c r="KDA54" s="1"/>
      <c r="KDB54" s="1"/>
      <c r="KDC54" s="1"/>
      <c r="KDD54" s="1"/>
      <c r="KDE54" s="1"/>
      <c r="KDF54" s="1"/>
      <c r="KDG54" s="1"/>
      <c r="KDH54" s="1"/>
      <c r="KDI54" s="1"/>
      <c r="KDJ54" s="1"/>
      <c r="KDK54" s="1"/>
      <c r="KDL54" s="1"/>
      <c r="KDM54" s="1"/>
      <c r="KDN54" s="1"/>
      <c r="KDO54" s="1"/>
      <c r="KDP54" s="1"/>
      <c r="KDQ54" s="1"/>
      <c r="KDR54" s="1"/>
      <c r="KDS54" s="1"/>
      <c r="KDT54" s="1"/>
      <c r="KDU54" s="1"/>
      <c r="KDV54" s="1"/>
      <c r="KDW54" s="1"/>
      <c r="KDX54" s="1"/>
      <c r="KDY54" s="1"/>
      <c r="KDZ54" s="1"/>
      <c r="KEA54" s="1"/>
      <c r="KEB54" s="1"/>
      <c r="KEC54" s="1"/>
      <c r="KED54" s="1"/>
      <c r="KEE54" s="1"/>
      <c r="KEF54" s="1"/>
      <c r="KEG54" s="1"/>
      <c r="KEH54" s="1"/>
      <c r="KEI54" s="1"/>
      <c r="KEJ54" s="1"/>
      <c r="KEK54" s="1"/>
      <c r="KEL54" s="1"/>
      <c r="KEM54" s="1"/>
      <c r="KEN54" s="1"/>
      <c r="KEO54" s="1"/>
      <c r="KEP54" s="1"/>
      <c r="KEQ54" s="1"/>
      <c r="KER54" s="1"/>
      <c r="KES54" s="1"/>
      <c r="KET54" s="1"/>
      <c r="KEU54" s="1"/>
      <c r="KEV54" s="1"/>
      <c r="KEW54" s="1"/>
      <c r="KEX54" s="1"/>
      <c r="KEY54" s="1"/>
      <c r="KEZ54" s="1"/>
      <c r="KFA54" s="1"/>
      <c r="KFB54" s="1"/>
      <c r="KFC54" s="1"/>
      <c r="KFD54" s="1"/>
      <c r="KFE54" s="1"/>
      <c r="KFF54" s="1"/>
      <c r="KFG54" s="1"/>
      <c r="KFH54" s="1"/>
      <c r="KFI54" s="1"/>
      <c r="KFJ54" s="1"/>
      <c r="KFK54" s="1"/>
      <c r="KFL54" s="1"/>
      <c r="KFM54" s="1"/>
      <c r="KFN54" s="1"/>
      <c r="KFO54" s="1"/>
      <c r="KFP54" s="1"/>
      <c r="KFQ54" s="1"/>
      <c r="KFR54" s="1"/>
      <c r="KFS54" s="1"/>
      <c r="KFT54" s="1"/>
      <c r="KFU54" s="1"/>
      <c r="KFV54" s="1"/>
      <c r="KFW54" s="1"/>
      <c r="KFX54" s="1"/>
      <c r="KFY54" s="1"/>
      <c r="KFZ54" s="1"/>
      <c r="KGA54" s="1"/>
      <c r="KGB54" s="1"/>
      <c r="KGC54" s="1"/>
      <c r="KGD54" s="1"/>
      <c r="KGE54" s="1"/>
      <c r="KGF54" s="1"/>
      <c r="KGG54" s="1"/>
      <c r="KGH54" s="1"/>
      <c r="KGI54" s="1"/>
      <c r="KGJ54" s="1"/>
      <c r="KGK54" s="1"/>
      <c r="KGL54" s="1"/>
      <c r="KGM54" s="1"/>
      <c r="KGN54" s="1"/>
      <c r="KGO54" s="1"/>
      <c r="KGP54" s="1"/>
      <c r="KGQ54" s="1"/>
      <c r="KGR54" s="1"/>
      <c r="KGS54" s="1"/>
      <c r="KGT54" s="1"/>
      <c r="KGU54" s="1"/>
      <c r="KGV54" s="1"/>
      <c r="KGW54" s="1"/>
      <c r="KGX54" s="1"/>
      <c r="KGY54" s="1"/>
      <c r="KGZ54" s="1"/>
      <c r="KHA54" s="1"/>
      <c r="KHB54" s="1"/>
      <c r="KHC54" s="1"/>
      <c r="KHD54" s="1"/>
      <c r="KHE54" s="1"/>
      <c r="KHF54" s="1"/>
      <c r="KHG54" s="1"/>
      <c r="KHH54" s="1"/>
      <c r="KHI54" s="1"/>
      <c r="KHJ54" s="1"/>
      <c r="KHK54" s="1"/>
      <c r="KHL54" s="1"/>
      <c r="KHM54" s="1"/>
      <c r="KHN54" s="1"/>
      <c r="KHO54" s="1"/>
      <c r="KHP54" s="1"/>
      <c r="KHQ54" s="1"/>
      <c r="KHR54" s="1"/>
      <c r="KHS54" s="1"/>
      <c r="KHT54" s="1"/>
      <c r="KHU54" s="1"/>
      <c r="KHV54" s="1"/>
      <c r="KHW54" s="1"/>
      <c r="KHX54" s="1"/>
      <c r="KHY54" s="1"/>
      <c r="KHZ54" s="1"/>
      <c r="KIA54" s="1"/>
      <c r="KIB54" s="1"/>
      <c r="KIC54" s="1"/>
      <c r="KID54" s="1"/>
      <c r="KIE54" s="1"/>
      <c r="KIF54" s="1"/>
      <c r="KIG54" s="1"/>
      <c r="KIH54" s="1"/>
      <c r="KII54" s="1"/>
      <c r="KIJ54" s="1"/>
      <c r="KIK54" s="1"/>
      <c r="KIL54" s="1"/>
      <c r="KIM54" s="1"/>
      <c r="KIN54" s="1"/>
      <c r="KIO54" s="1"/>
      <c r="KIP54" s="1"/>
      <c r="KIQ54" s="1"/>
      <c r="KIR54" s="1"/>
      <c r="KIS54" s="1"/>
      <c r="KIT54" s="1"/>
      <c r="KIU54" s="1"/>
      <c r="KIV54" s="1"/>
      <c r="KIW54" s="1"/>
      <c r="KIX54" s="1"/>
      <c r="KIY54" s="1"/>
      <c r="KIZ54" s="1"/>
      <c r="KJA54" s="1"/>
      <c r="KJB54" s="1"/>
      <c r="KJC54" s="1"/>
      <c r="KJD54" s="1"/>
      <c r="KJE54" s="1"/>
      <c r="KJF54" s="1"/>
      <c r="KJG54" s="1"/>
      <c r="KJH54" s="1"/>
      <c r="KJI54" s="1"/>
      <c r="KJJ54" s="1"/>
      <c r="KJK54" s="1"/>
      <c r="KJL54" s="1"/>
      <c r="KJM54" s="1"/>
      <c r="KJN54" s="1"/>
      <c r="KJO54" s="1"/>
      <c r="KJP54" s="1"/>
      <c r="KJQ54" s="1"/>
      <c r="KJR54" s="1"/>
      <c r="KJS54" s="1"/>
      <c r="KJT54" s="1"/>
      <c r="KJU54" s="1"/>
      <c r="KJV54" s="1"/>
      <c r="KJW54" s="1"/>
      <c r="KJX54" s="1"/>
      <c r="KJY54" s="1"/>
      <c r="KJZ54" s="1"/>
      <c r="KKA54" s="1"/>
      <c r="KKB54" s="1"/>
      <c r="KKC54" s="1"/>
      <c r="KKD54" s="1"/>
      <c r="KKE54" s="1"/>
      <c r="KKF54" s="1"/>
      <c r="KKG54" s="1"/>
      <c r="KKH54" s="1"/>
      <c r="KKI54" s="1"/>
      <c r="KKJ54" s="1"/>
      <c r="KKK54" s="1"/>
      <c r="KKL54" s="1"/>
      <c r="KKM54" s="1"/>
      <c r="KKN54" s="1"/>
      <c r="KKO54" s="1"/>
      <c r="KKP54" s="1"/>
      <c r="KKQ54" s="1"/>
      <c r="KKR54" s="1"/>
      <c r="KKS54" s="1"/>
      <c r="KKT54" s="1"/>
      <c r="KKU54" s="1"/>
      <c r="KKV54" s="1"/>
      <c r="KKW54" s="1"/>
      <c r="KKX54" s="1"/>
      <c r="KKY54" s="1"/>
      <c r="KKZ54" s="1"/>
      <c r="KLA54" s="1"/>
      <c r="KLB54" s="1"/>
      <c r="KLC54" s="1"/>
      <c r="KLD54" s="1"/>
      <c r="KLE54" s="1"/>
      <c r="KLF54" s="1"/>
      <c r="KLG54" s="1"/>
      <c r="KLH54" s="1"/>
      <c r="KLI54" s="1"/>
      <c r="KLJ54" s="1"/>
      <c r="KLK54" s="1"/>
      <c r="KLL54" s="1"/>
      <c r="KLM54" s="1"/>
      <c r="KLN54" s="1"/>
      <c r="KLO54" s="1"/>
      <c r="KLP54" s="1"/>
      <c r="KLQ54" s="1"/>
      <c r="KLR54" s="1"/>
      <c r="KLS54" s="1"/>
      <c r="KLT54" s="1"/>
      <c r="KLU54" s="1"/>
      <c r="KLV54" s="1"/>
      <c r="KLW54" s="1"/>
      <c r="KLX54" s="1"/>
      <c r="KLY54" s="1"/>
      <c r="KLZ54" s="1"/>
      <c r="KMA54" s="1"/>
      <c r="KMB54" s="1"/>
      <c r="KMC54" s="1"/>
      <c r="KMD54" s="1"/>
      <c r="KME54" s="1"/>
      <c r="KMF54" s="1"/>
      <c r="KMG54" s="1"/>
      <c r="KMH54" s="1"/>
      <c r="KMI54" s="1"/>
      <c r="KMJ54" s="1"/>
      <c r="KMK54" s="1"/>
      <c r="KML54" s="1"/>
      <c r="KMM54" s="1"/>
      <c r="KMN54" s="1"/>
      <c r="KMO54" s="1"/>
      <c r="KMP54" s="1"/>
      <c r="KMQ54" s="1"/>
      <c r="KMR54" s="1"/>
      <c r="KMS54" s="1"/>
      <c r="KMT54" s="1"/>
      <c r="KMU54" s="1"/>
      <c r="KMV54" s="1"/>
      <c r="KMW54" s="1"/>
      <c r="KMX54" s="1"/>
      <c r="KMY54" s="1"/>
      <c r="KMZ54" s="1"/>
      <c r="KNA54" s="1"/>
      <c r="KNB54" s="1"/>
      <c r="KNC54" s="1"/>
      <c r="KND54" s="1"/>
      <c r="KNE54" s="1"/>
      <c r="KNF54" s="1"/>
      <c r="KNG54" s="1"/>
      <c r="KNH54" s="1"/>
      <c r="KNI54" s="1"/>
      <c r="KNJ54" s="1"/>
      <c r="KNK54" s="1"/>
      <c r="KNL54" s="1"/>
      <c r="KNM54" s="1"/>
      <c r="KNN54" s="1"/>
      <c r="KNO54" s="1"/>
      <c r="KNP54" s="1"/>
      <c r="KNQ54" s="1"/>
      <c r="KNR54" s="1"/>
      <c r="KNS54" s="1"/>
      <c r="KNT54" s="1"/>
      <c r="KNU54" s="1"/>
      <c r="KNV54" s="1"/>
      <c r="KNW54" s="1"/>
      <c r="KNX54" s="1"/>
      <c r="KNY54" s="1"/>
      <c r="KNZ54" s="1"/>
      <c r="KOA54" s="1"/>
      <c r="KOB54" s="1"/>
      <c r="KOC54" s="1"/>
      <c r="KOD54" s="1"/>
      <c r="KOE54" s="1"/>
      <c r="KOF54" s="1"/>
      <c r="KOG54" s="1"/>
      <c r="KOH54" s="1"/>
      <c r="KOI54" s="1"/>
      <c r="KOJ54" s="1"/>
      <c r="KOK54" s="1"/>
      <c r="KOL54" s="1"/>
      <c r="KOM54" s="1"/>
      <c r="KON54" s="1"/>
      <c r="KOO54" s="1"/>
      <c r="KOP54" s="1"/>
      <c r="KOQ54" s="1"/>
      <c r="KOR54" s="1"/>
      <c r="KOS54" s="1"/>
      <c r="KOT54" s="1"/>
      <c r="KOU54" s="1"/>
      <c r="KOV54" s="1"/>
      <c r="KOW54" s="1"/>
      <c r="KOX54" s="1"/>
      <c r="KOY54" s="1"/>
      <c r="KOZ54" s="1"/>
      <c r="KPA54" s="1"/>
      <c r="KPB54" s="1"/>
      <c r="KPC54" s="1"/>
      <c r="KPD54" s="1"/>
      <c r="KPE54" s="1"/>
      <c r="KPF54" s="1"/>
      <c r="KPG54" s="1"/>
      <c r="KPH54" s="1"/>
      <c r="KPI54" s="1"/>
      <c r="KPJ54" s="1"/>
      <c r="KPK54" s="1"/>
      <c r="KPL54" s="1"/>
      <c r="KPM54" s="1"/>
      <c r="KPN54" s="1"/>
      <c r="KPO54" s="1"/>
      <c r="KPP54" s="1"/>
      <c r="KPQ54" s="1"/>
      <c r="KPR54" s="1"/>
      <c r="KPS54" s="1"/>
      <c r="KPT54" s="1"/>
      <c r="KPU54" s="1"/>
      <c r="KPV54" s="1"/>
      <c r="KPW54" s="1"/>
      <c r="KPX54" s="1"/>
      <c r="KPY54" s="1"/>
      <c r="KPZ54" s="1"/>
      <c r="KQA54" s="1"/>
      <c r="KQB54" s="1"/>
      <c r="KQC54" s="1"/>
      <c r="KQD54" s="1"/>
      <c r="KQE54" s="1"/>
      <c r="KQF54" s="1"/>
      <c r="KQG54" s="1"/>
      <c r="KQH54" s="1"/>
      <c r="KQI54" s="1"/>
      <c r="KQJ54" s="1"/>
      <c r="KQK54" s="1"/>
      <c r="KQL54" s="1"/>
      <c r="KQM54" s="1"/>
      <c r="KQN54" s="1"/>
      <c r="KQO54" s="1"/>
      <c r="KQP54" s="1"/>
      <c r="KQQ54" s="1"/>
      <c r="KQR54" s="1"/>
      <c r="KQS54" s="1"/>
      <c r="KQT54" s="1"/>
      <c r="KQU54" s="1"/>
      <c r="KQV54" s="1"/>
      <c r="KQW54" s="1"/>
      <c r="KQX54" s="1"/>
      <c r="KQY54" s="1"/>
      <c r="KQZ54" s="1"/>
      <c r="KRA54" s="1"/>
      <c r="KRB54" s="1"/>
      <c r="KRC54" s="1"/>
      <c r="KRD54" s="1"/>
      <c r="KRE54" s="1"/>
      <c r="KRF54" s="1"/>
      <c r="KRG54" s="1"/>
      <c r="KRH54" s="1"/>
      <c r="KRI54" s="1"/>
      <c r="KRJ54" s="1"/>
      <c r="KRK54" s="1"/>
      <c r="KRL54" s="1"/>
      <c r="KRM54" s="1"/>
      <c r="KRN54" s="1"/>
      <c r="KRO54" s="1"/>
      <c r="KRP54" s="1"/>
      <c r="KRQ54" s="1"/>
      <c r="KRR54" s="1"/>
      <c r="KRS54" s="1"/>
      <c r="KRT54" s="1"/>
      <c r="KRU54" s="1"/>
      <c r="KRV54" s="1"/>
      <c r="KRW54" s="1"/>
      <c r="KRX54" s="1"/>
      <c r="KRY54" s="1"/>
      <c r="KRZ54" s="1"/>
      <c r="KSA54" s="1"/>
      <c r="KSB54" s="1"/>
      <c r="KSC54" s="1"/>
      <c r="KSD54" s="1"/>
      <c r="KSE54" s="1"/>
      <c r="KSF54" s="1"/>
      <c r="KSG54" s="1"/>
      <c r="KSH54" s="1"/>
      <c r="KSI54" s="1"/>
      <c r="KSJ54" s="1"/>
      <c r="KSK54" s="1"/>
      <c r="KSL54" s="1"/>
      <c r="KSM54" s="1"/>
      <c r="KSN54" s="1"/>
      <c r="KSO54" s="1"/>
      <c r="KSP54" s="1"/>
      <c r="KSQ54" s="1"/>
      <c r="KSR54" s="1"/>
      <c r="KSS54" s="1"/>
      <c r="KST54" s="1"/>
      <c r="KSU54" s="1"/>
      <c r="KSV54" s="1"/>
      <c r="KSW54" s="1"/>
      <c r="KSX54" s="1"/>
      <c r="KSY54" s="1"/>
      <c r="KSZ54" s="1"/>
      <c r="KTA54" s="1"/>
      <c r="KTB54" s="1"/>
      <c r="KTC54" s="1"/>
      <c r="KTD54" s="1"/>
      <c r="KTE54" s="1"/>
      <c r="KTF54" s="1"/>
      <c r="KTG54" s="1"/>
      <c r="KTH54" s="1"/>
      <c r="KTI54" s="1"/>
      <c r="KTJ54" s="1"/>
      <c r="KTK54" s="1"/>
      <c r="KTL54" s="1"/>
      <c r="KTM54" s="1"/>
      <c r="KTN54" s="1"/>
      <c r="KTO54" s="1"/>
      <c r="KTP54" s="1"/>
      <c r="KTQ54" s="1"/>
      <c r="KTR54" s="1"/>
      <c r="KTS54" s="1"/>
      <c r="KTT54" s="1"/>
      <c r="KTU54" s="1"/>
      <c r="KTV54" s="1"/>
      <c r="KTW54" s="1"/>
      <c r="KTX54" s="1"/>
      <c r="KTY54" s="1"/>
      <c r="KTZ54" s="1"/>
      <c r="KUA54" s="1"/>
      <c r="KUB54" s="1"/>
      <c r="KUC54" s="1"/>
      <c r="KUD54" s="1"/>
      <c r="KUE54" s="1"/>
      <c r="KUF54" s="1"/>
      <c r="KUG54" s="1"/>
      <c r="KUH54" s="1"/>
      <c r="KUI54" s="1"/>
      <c r="KUJ54" s="1"/>
      <c r="KUK54" s="1"/>
      <c r="KUL54" s="1"/>
      <c r="KUM54" s="1"/>
      <c r="KUN54" s="1"/>
      <c r="KUO54" s="1"/>
      <c r="KUP54" s="1"/>
      <c r="KUQ54" s="1"/>
      <c r="KUR54" s="1"/>
      <c r="KUS54" s="1"/>
      <c r="KUT54" s="1"/>
      <c r="KUU54" s="1"/>
      <c r="KUV54" s="1"/>
      <c r="KUW54" s="1"/>
      <c r="KUX54" s="1"/>
      <c r="KUY54" s="1"/>
      <c r="KUZ54" s="1"/>
      <c r="KVA54" s="1"/>
      <c r="KVB54" s="1"/>
      <c r="KVC54" s="1"/>
      <c r="KVD54" s="1"/>
      <c r="KVE54" s="1"/>
      <c r="KVF54" s="1"/>
      <c r="KVG54" s="1"/>
      <c r="KVH54" s="1"/>
      <c r="KVI54" s="1"/>
      <c r="KVJ54" s="1"/>
      <c r="KVK54" s="1"/>
      <c r="KVL54" s="1"/>
      <c r="KVM54" s="1"/>
      <c r="KVN54" s="1"/>
      <c r="KVO54" s="1"/>
      <c r="KVP54" s="1"/>
      <c r="KVQ54" s="1"/>
      <c r="KVR54" s="1"/>
      <c r="KVS54" s="1"/>
      <c r="KVT54" s="1"/>
      <c r="KVU54" s="1"/>
      <c r="KVV54" s="1"/>
      <c r="KVW54" s="1"/>
      <c r="KVX54" s="1"/>
      <c r="KVY54" s="1"/>
      <c r="KVZ54" s="1"/>
      <c r="KWA54" s="1"/>
      <c r="KWB54" s="1"/>
      <c r="KWC54" s="1"/>
      <c r="KWD54" s="1"/>
      <c r="KWE54" s="1"/>
      <c r="KWF54" s="1"/>
      <c r="KWG54" s="1"/>
      <c r="KWH54" s="1"/>
      <c r="KWI54" s="1"/>
      <c r="KWJ54" s="1"/>
      <c r="KWK54" s="1"/>
      <c r="KWL54" s="1"/>
      <c r="KWM54" s="1"/>
      <c r="KWN54" s="1"/>
      <c r="KWO54" s="1"/>
      <c r="KWP54" s="1"/>
      <c r="KWQ54" s="1"/>
      <c r="KWR54" s="1"/>
      <c r="KWS54" s="1"/>
      <c r="KWT54" s="1"/>
      <c r="KWU54" s="1"/>
      <c r="KWV54" s="1"/>
      <c r="KWW54" s="1"/>
      <c r="KWX54" s="1"/>
      <c r="KWY54" s="1"/>
      <c r="KWZ54" s="1"/>
      <c r="KXA54" s="1"/>
      <c r="KXB54" s="1"/>
      <c r="KXC54" s="1"/>
      <c r="KXD54" s="1"/>
      <c r="KXE54" s="1"/>
      <c r="KXF54" s="1"/>
      <c r="KXG54" s="1"/>
      <c r="KXH54" s="1"/>
      <c r="KXI54" s="1"/>
      <c r="KXJ54" s="1"/>
      <c r="KXK54" s="1"/>
      <c r="KXL54" s="1"/>
      <c r="KXM54" s="1"/>
      <c r="KXN54" s="1"/>
      <c r="KXO54" s="1"/>
      <c r="KXP54" s="1"/>
      <c r="KXQ54" s="1"/>
      <c r="KXR54" s="1"/>
      <c r="KXS54" s="1"/>
      <c r="KXT54" s="1"/>
      <c r="KXU54" s="1"/>
      <c r="KXV54" s="1"/>
      <c r="KXW54" s="1"/>
      <c r="KXX54" s="1"/>
      <c r="KXY54" s="1"/>
      <c r="KXZ54" s="1"/>
      <c r="KYA54" s="1"/>
      <c r="KYB54" s="1"/>
      <c r="KYC54" s="1"/>
      <c r="KYD54" s="1"/>
      <c r="KYE54" s="1"/>
      <c r="KYF54" s="1"/>
      <c r="KYG54" s="1"/>
      <c r="KYH54" s="1"/>
      <c r="KYI54" s="1"/>
      <c r="KYJ54" s="1"/>
      <c r="KYK54" s="1"/>
      <c r="KYL54" s="1"/>
      <c r="KYM54" s="1"/>
      <c r="KYN54" s="1"/>
      <c r="KYO54" s="1"/>
      <c r="KYP54" s="1"/>
      <c r="KYQ54" s="1"/>
      <c r="KYR54" s="1"/>
      <c r="KYS54" s="1"/>
      <c r="KYT54" s="1"/>
      <c r="KYU54" s="1"/>
      <c r="KYV54" s="1"/>
      <c r="KYW54" s="1"/>
      <c r="KYX54" s="1"/>
      <c r="KYY54" s="1"/>
      <c r="KYZ54" s="1"/>
      <c r="KZA54" s="1"/>
      <c r="KZB54" s="1"/>
      <c r="KZC54" s="1"/>
      <c r="KZD54" s="1"/>
      <c r="KZE54" s="1"/>
      <c r="KZF54" s="1"/>
      <c r="KZG54" s="1"/>
      <c r="KZH54" s="1"/>
      <c r="KZI54" s="1"/>
      <c r="KZJ54" s="1"/>
      <c r="KZK54" s="1"/>
      <c r="KZL54" s="1"/>
      <c r="KZM54" s="1"/>
      <c r="KZN54" s="1"/>
      <c r="KZO54" s="1"/>
      <c r="KZP54" s="1"/>
      <c r="KZQ54" s="1"/>
      <c r="KZR54" s="1"/>
      <c r="KZS54" s="1"/>
      <c r="KZT54" s="1"/>
      <c r="KZU54" s="1"/>
      <c r="KZV54" s="1"/>
      <c r="KZW54" s="1"/>
      <c r="KZX54" s="1"/>
      <c r="KZY54" s="1"/>
      <c r="KZZ54" s="1"/>
      <c r="LAA54" s="1"/>
      <c r="LAB54" s="1"/>
      <c r="LAC54" s="1"/>
      <c r="LAD54" s="1"/>
      <c r="LAE54" s="1"/>
      <c r="LAF54" s="1"/>
      <c r="LAG54" s="1"/>
      <c r="LAH54" s="1"/>
      <c r="LAI54" s="1"/>
      <c r="LAJ54" s="1"/>
      <c r="LAK54" s="1"/>
      <c r="LAL54" s="1"/>
      <c r="LAM54" s="1"/>
      <c r="LAN54" s="1"/>
      <c r="LAO54" s="1"/>
      <c r="LAP54" s="1"/>
      <c r="LAQ54" s="1"/>
      <c r="LAR54" s="1"/>
      <c r="LAS54" s="1"/>
      <c r="LAT54" s="1"/>
      <c r="LAU54" s="1"/>
      <c r="LAV54" s="1"/>
      <c r="LAW54" s="1"/>
      <c r="LAX54" s="1"/>
      <c r="LAY54" s="1"/>
      <c r="LAZ54" s="1"/>
      <c r="LBA54" s="1"/>
      <c r="LBB54" s="1"/>
      <c r="LBC54" s="1"/>
      <c r="LBD54" s="1"/>
      <c r="LBE54" s="1"/>
      <c r="LBF54" s="1"/>
      <c r="LBG54" s="1"/>
      <c r="LBH54" s="1"/>
      <c r="LBI54" s="1"/>
      <c r="LBJ54" s="1"/>
      <c r="LBK54" s="1"/>
      <c r="LBL54" s="1"/>
      <c r="LBM54" s="1"/>
      <c r="LBN54" s="1"/>
      <c r="LBO54" s="1"/>
      <c r="LBP54" s="1"/>
      <c r="LBQ54" s="1"/>
      <c r="LBR54" s="1"/>
      <c r="LBS54" s="1"/>
      <c r="LBT54" s="1"/>
      <c r="LBU54" s="1"/>
      <c r="LBV54" s="1"/>
      <c r="LBW54" s="1"/>
      <c r="LBX54" s="1"/>
      <c r="LBY54" s="1"/>
      <c r="LBZ54" s="1"/>
      <c r="LCA54" s="1"/>
      <c r="LCB54" s="1"/>
      <c r="LCC54" s="1"/>
      <c r="LCD54" s="1"/>
      <c r="LCE54" s="1"/>
      <c r="LCF54" s="1"/>
      <c r="LCG54" s="1"/>
      <c r="LCH54" s="1"/>
      <c r="LCI54" s="1"/>
      <c r="LCJ54" s="1"/>
      <c r="LCK54" s="1"/>
      <c r="LCL54" s="1"/>
      <c r="LCM54" s="1"/>
      <c r="LCN54" s="1"/>
      <c r="LCO54" s="1"/>
      <c r="LCP54" s="1"/>
      <c r="LCQ54" s="1"/>
      <c r="LCR54" s="1"/>
      <c r="LCS54" s="1"/>
      <c r="LCT54" s="1"/>
      <c r="LCU54" s="1"/>
      <c r="LCV54" s="1"/>
      <c r="LCW54" s="1"/>
      <c r="LCX54" s="1"/>
      <c r="LCY54" s="1"/>
      <c r="LCZ54" s="1"/>
      <c r="LDA54" s="1"/>
      <c r="LDB54" s="1"/>
      <c r="LDC54" s="1"/>
      <c r="LDD54" s="1"/>
      <c r="LDE54" s="1"/>
      <c r="LDF54" s="1"/>
      <c r="LDG54" s="1"/>
      <c r="LDH54" s="1"/>
      <c r="LDI54" s="1"/>
      <c r="LDJ54" s="1"/>
      <c r="LDK54" s="1"/>
      <c r="LDL54" s="1"/>
      <c r="LDM54" s="1"/>
      <c r="LDN54" s="1"/>
      <c r="LDO54" s="1"/>
      <c r="LDP54" s="1"/>
      <c r="LDQ54" s="1"/>
      <c r="LDR54" s="1"/>
      <c r="LDS54" s="1"/>
      <c r="LDT54" s="1"/>
      <c r="LDU54" s="1"/>
      <c r="LDV54" s="1"/>
      <c r="LDW54" s="1"/>
      <c r="LDX54" s="1"/>
      <c r="LDY54" s="1"/>
      <c r="LDZ54" s="1"/>
      <c r="LEA54" s="1"/>
      <c r="LEB54" s="1"/>
      <c r="LEC54" s="1"/>
      <c r="LED54" s="1"/>
      <c r="LEE54" s="1"/>
      <c r="LEF54" s="1"/>
      <c r="LEG54" s="1"/>
      <c r="LEH54" s="1"/>
      <c r="LEI54" s="1"/>
      <c r="LEJ54" s="1"/>
      <c r="LEK54" s="1"/>
      <c r="LEL54" s="1"/>
      <c r="LEM54" s="1"/>
      <c r="LEN54" s="1"/>
      <c r="LEO54" s="1"/>
      <c r="LEP54" s="1"/>
      <c r="LEQ54" s="1"/>
      <c r="LER54" s="1"/>
      <c r="LES54" s="1"/>
      <c r="LET54" s="1"/>
      <c r="LEU54" s="1"/>
      <c r="LEV54" s="1"/>
      <c r="LEW54" s="1"/>
      <c r="LEX54" s="1"/>
      <c r="LEY54" s="1"/>
      <c r="LEZ54" s="1"/>
      <c r="LFA54" s="1"/>
      <c r="LFB54" s="1"/>
      <c r="LFC54" s="1"/>
      <c r="LFD54" s="1"/>
      <c r="LFE54" s="1"/>
      <c r="LFF54" s="1"/>
      <c r="LFG54" s="1"/>
      <c r="LFH54" s="1"/>
      <c r="LFI54" s="1"/>
      <c r="LFJ54" s="1"/>
      <c r="LFK54" s="1"/>
      <c r="LFL54" s="1"/>
      <c r="LFM54" s="1"/>
      <c r="LFN54" s="1"/>
      <c r="LFO54" s="1"/>
      <c r="LFP54" s="1"/>
      <c r="LFQ54" s="1"/>
      <c r="LFR54" s="1"/>
      <c r="LFS54" s="1"/>
      <c r="LFT54" s="1"/>
      <c r="LFU54" s="1"/>
      <c r="LFV54" s="1"/>
      <c r="LFW54" s="1"/>
      <c r="LFX54" s="1"/>
      <c r="LFY54" s="1"/>
      <c r="LFZ54" s="1"/>
      <c r="LGA54" s="1"/>
      <c r="LGB54" s="1"/>
      <c r="LGC54" s="1"/>
      <c r="LGD54" s="1"/>
      <c r="LGE54" s="1"/>
      <c r="LGF54" s="1"/>
      <c r="LGG54" s="1"/>
      <c r="LGH54" s="1"/>
      <c r="LGI54" s="1"/>
      <c r="LGJ54" s="1"/>
      <c r="LGK54" s="1"/>
      <c r="LGL54" s="1"/>
      <c r="LGM54" s="1"/>
      <c r="LGN54" s="1"/>
      <c r="LGO54" s="1"/>
      <c r="LGP54" s="1"/>
      <c r="LGQ54" s="1"/>
      <c r="LGR54" s="1"/>
      <c r="LGS54" s="1"/>
      <c r="LGT54" s="1"/>
      <c r="LGU54" s="1"/>
      <c r="LGV54" s="1"/>
      <c r="LGW54" s="1"/>
      <c r="LGX54" s="1"/>
      <c r="LGY54" s="1"/>
      <c r="LGZ54" s="1"/>
      <c r="LHA54" s="1"/>
      <c r="LHB54" s="1"/>
      <c r="LHC54" s="1"/>
      <c r="LHD54" s="1"/>
      <c r="LHE54" s="1"/>
      <c r="LHF54" s="1"/>
      <c r="LHG54" s="1"/>
      <c r="LHH54" s="1"/>
      <c r="LHI54" s="1"/>
      <c r="LHJ54" s="1"/>
      <c r="LHK54" s="1"/>
      <c r="LHL54" s="1"/>
      <c r="LHM54" s="1"/>
      <c r="LHN54" s="1"/>
      <c r="LHO54" s="1"/>
      <c r="LHP54" s="1"/>
      <c r="LHQ54" s="1"/>
      <c r="LHR54" s="1"/>
      <c r="LHS54" s="1"/>
      <c r="LHT54" s="1"/>
      <c r="LHU54" s="1"/>
      <c r="LHV54" s="1"/>
      <c r="LHW54" s="1"/>
      <c r="LHX54" s="1"/>
      <c r="LHY54" s="1"/>
      <c r="LHZ54" s="1"/>
      <c r="LIA54" s="1"/>
      <c r="LIB54" s="1"/>
      <c r="LIC54" s="1"/>
      <c r="LID54" s="1"/>
      <c r="LIE54" s="1"/>
      <c r="LIF54" s="1"/>
      <c r="LIG54" s="1"/>
      <c r="LIH54" s="1"/>
      <c r="LII54" s="1"/>
      <c r="LIJ54" s="1"/>
      <c r="LIK54" s="1"/>
      <c r="LIL54" s="1"/>
      <c r="LIM54" s="1"/>
      <c r="LIN54" s="1"/>
      <c r="LIO54" s="1"/>
      <c r="LIP54" s="1"/>
      <c r="LIQ54" s="1"/>
      <c r="LIR54" s="1"/>
      <c r="LIS54" s="1"/>
      <c r="LIT54" s="1"/>
      <c r="LIU54" s="1"/>
      <c r="LIV54" s="1"/>
      <c r="LIW54" s="1"/>
      <c r="LIX54" s="1"/>
      <c r="LIY54" s="1"/>
      <c r="LIZ54" s="1"/>
      <c r="LJA54" s="1"/>
      <c r="LJB54" s="1"/>
      <c r="LJC54" s="1"/>
      <c r="LJD54" s="1"/>
      <c r="LJE54" s="1"/>
      <c r="LJF54" s="1"/>
      <c r="LJG54" s="1"/>
      <c r="LJH54" s="1"/>
      <c r="LJI54" s="1"/>
      <c r="LJJ54" s="1"/>
      <c r="LJK54" s="1"/>
      <c r="LJL54" s="1"/>
      <c r="LJM54" s="1"/>
      <c r="LJN54" s="1"/>
      <c r="LJO54" s="1"/>
      <c r="LJP54" s="1"/>
      <c r="LJQ54" s="1"/>
      <c r="LJR54" s="1"/>
      <c r="LJS54" s="1"/>
      <c r="LJT54" s="1"/>
      <c r="LJU54" s="1"/>
      <c r="LJV54" s="1"/>
      <c r="LJW54" s="1"/>
      <c r="LJX54" s="1"/>
      <c r="LJY54" s="1"/>
      <c r="LJZ54" s="1"/>
      <c r="LKA54" s="1"/>
      <c r="LKB54" s="1"/>
      <c r="LKC54" s="1"/>
      <c r="LKD54" s="1"/>
      <c r="LKE54" s="1"/>
      <c r="LKF54" s="1"/>
      <c r="LKG54" s="1"/>
      <c r="LKH54" s="1"/>
      <c r="LKI54" s="1"/>
      <c r="LKJ54" s="1"/>
      <c r="LKK54" s="1"/>
      <c r="LKL54" s="1"/>
      <c r="LKM54" s="1"/>
      <c r="LKN54" s="1"/>
      <c r="LKO54" s="1"/>
      <c r="LKP54" s="1"/>
      <c r="LKQ54" s="1"/>
      <c r="LKR54" s="1"/>
      <c r="LKS54" s="1"/>
      <c r="LKT54" s="1"/>
      <c r="LKU54" s="1"/>
      <c r="LKV54" s="1"/>
      <c r="LKW54" s="1"/>
      <c r="LKX54" s="1"/>
      <c r="LKY54" s="1"/>
      <c r="LKZ54" s="1"/>
      <c r="LLA54" s="1"/>
      <c r="LLB54" s="1"/>
      <c r="LLC54" s="1"/>
      <c r="LLD54" s="1"/>
      <c r="LLE54" s="1"/>
      <c r="LLF54" s="1"/>
      <c r="LLG54" s="1"/>
      <c r="LLH54" s="1"/>
      <c r="LLI54" s="1"/>
      <c r="LLJ54" s="1"/>
      <c r="LLK54" s="1"/>
      <c r="LLL54" s="1"/>
      <c r="LLM54" s="1"/>
      <c r="LLN54" s="1"/>
      <c r="LLO54" s="1"/>
      <c r="LLP54" s="1"/>
      <c r="LLQ54" s="1"/>
      <c r="LLR54" s="1"/>
      <c r="LLS54" s="1"/>
      <c r="LLT54" s="1"/>
      <c r="LLU54" s="1"/>
      <c r="LLV54" s="1"/>
      <c r="LLW54" s="1"/>
      <c r="LLX54" s="1"/>
      <c r="LLY54" s="1"/>
      <c r="LLZ54" s="1"/>
      <c r="LMA54" s="1"/>
      <c r="LMB54" s="1"/>
      <c r="LMC54" s="1"/>
      <c r="LMD54" s="1"/>
      <c r="LME54" s="1"/>
      <c r="LMF54" s="1"/>
      <c r="LMG54" s="1"/>
      <c r="LMH54" s="1"/>
      <c r="LMI54" s="1"/>
      <c r="LMJ54" s="1"/>
      <c r="LMK54" s="1"/>
      <c r="LML54" s="1"/>
      <c r="LMM54" s="1"/>
      <c r="LMN54" s="1"/>
      <c r="LMO54" s="1"/>
      <c r="LMP54" s="1"/>
      <c r="LMQ54" s="1"/>
      <c r="LMR54" s="1"/>
      <c r="LMS54" s="1"/>
      <c r="LMT54" s="1"/>
      <c r="LMU54" s="1"/>
      <c r="LMV54" s="1"/>
      <c r="LMW54" s="1"/>
      <c r="LMX54" s="1"/>
      <c r="LMY54" s="1"/>
      <c r="LMZ54" s="1"/>
      <c r="LNA54" s="1"/>
      <c r="LNB54" s="1"/>
      <c r="LNC54" s="1"/>
      <c r="LND54" s="1"/>
      <c r="LNE54" s="1"/>
      <c r="LNF54" s="1"/>
      <c r="LNG54" s="1"/>
      <c r="LNH54" s="1"/>
      <c r="LNI54" s="1"/>
      <c r="LNJ54" s="1"/>
      <c r="LNK54" s="1"/>
      <c r="LNL54" s="1"/>
      <c r="LNM54" s="1"/>
      <c r="LNN54" s="1"/>
      <c r="LNO54" s="1"/>
      <c r="LNP54" s="1"/>
      <c r="LNQ54" s="1"/>
      <c r="LNR54" s="1"/>
      <c r="LNS54" s="1"/>
      <c r="LNT54" s="1"/>
      <c r="LNU54" s="1"/>
      <c r="LNV54" s="1"/>
      <c r="LNW54" s="1"/>
      <c r="LNX54" s="1"/>
      <c r="LNY54" s="1"/>
      <c r="LNZ54" s="1"/>
      <c r="LOA54" s="1"/>
      <c r="LOB54" s="1"/>
      <c r="LOC54" s="1"/>
      <c r="LOD54" s="1"/>
      <c r="LOE54" s="1"/>
      <c r="LOF54" s="1"/>
      <c r="LOG54" s="1"/>
      <c r="LOH54" s="1"/>
      <c r="LOI54" s="1"/>
      <c r="LOJ54" s="1"/>
      <c r="LOK54" s="1"/>
      <c r="LOL54" s="1"/>
      <c r="LOM54" s="1"/>
      <c r="LON54" s="1"/>
      <c r="LOO54" s="1"/>
      <c r="LOP54" s="1"/>
      <c r="LOQ54" s="1"/>
      <c r="LOR54" s="1"/>
      <c r="LOS54" s="1"/>
      <c r="LOT54" s="1"/>
      <c r="LOU54" s="1"/>
      <c r="LOV54" s="1"/>
      <c r="LOW54" s="1"/>
      <c r="LOX54" s="1"/>
      <c r="LOY54" s="1"/>
      <c r="LOZ54" s="1"/>
      <c r="LPA54" s="1"/>
      <c r="LPB54" s="1"/>
      <c r="LPC54" s="1"/>
      <c r="LPD54" s="1"/>
      <c r="LPE54" s="1"/>
      <c r="LPF54" s="1"/>
      <c r="LPG54" s="1"/>
      <c r="LPH54" s="1"/>
      <c r="LPI54" s="1"/>
      <c r="LPJ54" s="1"/>
      <c r="LPK54" s="1"/>
      <c r="LPL54" s="1"/>
      <c r="LPM54" s="1"/>
      <c r="LPN54" s="1"/>
      <c r="LPO54" s="1"/>
      <c r="LPP54" s="1"/>
      <c r="LPQ54" s="1"/>
      <c r="LPR54" s="1"/>
      <c r="LPS54" s="1"/>
      <c r="LPT54" s="1"/>
      <c r="LPU54" s="1"/>
      <c r="LPV54" s="1"/>
      <c r="LPW54" s="1"/>
      <c r="LPX54" s="1"/>
      <c r="LPY54" s="1"/>
      <c r="LPZ54" s="1"/>
      <c r="LQA54" s="1"/>
      <c r="LQB54" s="1"/>
      <c r="LQC54" s="1"/>
      <c r="LQD54" s="1"/>
      <c r="LQE54" s="1"/>
      <c r="LQF54" s="1"/>
      <c r="LQG54" s="1"/>
      <c r="LQH54" s="1"/>
      <c r="LQI54" s="1"/>
      <c r="LQJ54" s="1"/>
      <c r="LQK54" s="1"/>
      <c r="LQL54" s="1"/>
      <c r="LQM54" s="1"/>
      <c r="LQN54" s="1"/>
      <c r="LQO54" s="1"/>
      <c r="LQP54" s="1"/>
      <c r="LQQ54" s="1"/>
      <c r="LQR54" s="1"/>
      <c r="LQS54" s="1"/>
      <c r="LQT54" s="1"/>
      <c r="LQU54" s="1"/>
      <c r="LQV54" s="1"/>
      <c r="LQW54" s="1"/>
      <c r="LQX54" s="1"/>
      <c r="LQY54" s="1"/>
      <c r="LQZ54" s="1"/>
      <c r="LRA54" s="1"/>
      <c r="LRB54" s="1"/>
      <c r="LRC54" s="1"/>
      <c r="LRD54" s="1"/>
      <c r="LRE54" s="1"/>
      <c r="LRF54" s="1"/>
      <c r="LRG54" s="1"/>
      <c r="LRH54" s="1"/>
      <c r="LRI54" s="1"/>
      <c r="LRJ54" s="1"/>
      <c r="LRK54" s="1"/>
      <c r="LRL54" s="1"/>
      <c r="LRM54" s="1"/>
      <c r="LRN54" s="1"/>
      <c r="LRO54" s="1"/>
      <c r="LRP54" s="1"/>
      <c r="LRQ54" s="1"/>
      <c r="LRR54" s="1"/>
      <c r="LRS54" s="1"/>
      <c r="LRT54" s="1"/>
      <c r="LRU54" s="1"/>
      <c r="LRV54" s="1"/>
      <c r="LRW54" s="1"/>
      <c r="LRX54" s="1"/>
      <c r="LRY54" s="1"/>
      <c r="LRZ54" s="1"/>
      <c r="LSA54" s="1"/>
      <c r="LSB54" s="1"/>
      <c r="LSC54" s="1"/>
      <c r="LSD54" s="1"/>
      <c r="LSE54" s="1"/>
      <c r="LSF54" s="1"/>
      <c r="LSG54" s="1"/>
      <c r="LSH54" s="1"/>
      <c r="LSI54" s="1"/>
      <c r="LSJ54" s="1"/>
      <c r="LSK54" s="1"/>
      <c r="LSL54" s="1"/>
      <c r="LSM54" s="1"/>
      <c r="LSN54" s="1"/>
      <c r="LSO54" s="1"/>
      <c r="LSP54" s="1"/>
      <c r="LSQ54" s="1"/>
      <c r="LSR54" s="1"/>
      <c r="LSS54" s="1"/>
      <c r="LST54" s="1"/>
      <c r="LSU54" s="1"/>
      <c r="LSV54" s="1"/>
      <c r="LSW54" s="1"/>
      <c r="LSX54" s="1"/>
      <c r="LSY54" s="1"/>
      <c r="LSZ54" s="1"/>
      <c r="LTA54" s="1"/>
      <c r="LTB54" s="1"/>
      <c r="LTC54" s="1"/>
      <c r="LTD54" s="1"/>
      <c r="LTE54" s="1"/>
      <c r="LTF54" s="1"/>
      <c r="LTG54" s="1"/>
      <c r="LTH54" s="1"/>
      <c r="LTI54" s="1"/>
      <c r="LTJ54" s="1"/>
      <c r="LTK54" s="1"/>
      <c r="LTL54" s="1"/>
      <c r="LTM54" s="1"/>
      <c r="LTN54" s="1"/>
      <c r="LTO54" s="1"/>
      <c r="LTP54" s="1"/>
      <c r="LTQ54" s="1"/>
      <c r="LTR54" s="1"/>
      <c r="LTS54" s="1"/>
      <c r="LTT54" s="1"/>
      <c r="LTU54" s="1"/>
      <c r="LTV54" s="1"/>
      <c r="LTW54" s="1"/>
      <c r="LTX54" s="1"/>
      <c r="LTY54" s="1"/>
      <c r="LTZ54" s="1"/>
      <c r="LUA54" s="1"/>
      <c r="LUB54" s="1"/>
      <c r="LUC54" s="1"/>
      <c r="LUD54" s="1"/>
      <c r="LUE54" s="1"/>
      <c r="LUF54" s="1"/>
      <c r="LUG54" s="1"/>
      <c r="LUH54" s="1"/>
      <c r="LUI54" s="1"/>
      <c r="LUJ54" s="1"/>
      <c r="LUK54" s="1"/>
      <c r="LUL54" s="1"/>
      <c r="LUM54" s="1"/>
      <c r="LUN54" s="1"/>
      <c r="LUO54" s="1"/>
      <c r="LUP54" s="1"/>
      <c r="LUQ54" s="1"/>
      <c r="LUR54" s="1"/>
      <c r="LUS54" s="1"/>
      <c r="LUT54" s="1"/>
      <c r="LUU54" s="1"/>
      <c r="LUV54" s="1"/>
      <c r="LUW54" s="1"/>
      <c r="LUX54" s="1"/>
      <c r="LUY54" s="1"/>
      <c r="LUZ54" s="1"/>
      <c r="LVA54" s="1"/>
      <c r="LVB54" s="1"/>
      <c r="LVC54" s="1"/>
      <c r="LVD54" s="1"/>
      <c r="LVE54" s="1"/>
      <c r="LVF54" s="1"/>
      <c r="LVG54" s="1"/>
      <c r="LVH54" s="1"/>
      <c r="LVI54" s="1"/>
      <c r="LVJ54" s="1"/>
      <c r="LVK54" s="1"/>
      <c r="LVL54" s="1"/>
      <c r="LVM54" s="1"/>
      <c r="LVN54" s="1"/>
      <c r="LVO54" s="1"/>
      <c r="LVP54" s="1"/>
      <c r="LVQ54" s="1"/>
      <c r="LVR54" s="1"/>
      <c r="LVS54" s="1"/>
      <c r="LVT54" s="1"/>
      <c r="LVU54" s="1"/>
      <c r="LVV54" s="1"/>
      <c r="LVW54" s="1"/>
      <c r="LVX54" s="1"/>
      <c r="LVY54" s="1"/>
      <c r="LVZ54" s="1"/>
      <c r="LWA54" s="1"/>
      <c r="LWB54" s="1"/>
      <c r="LWC54" s="1"/>
      <c r="LWD54" s="1"/>
      <c r="LWE54" s="1"/>
      <c r="LWF54" s="1"/>
      <c r="LWG54" s="1"/>
      <c r="LWH54" s="1"/>
      <c r="LWI54" s="1"/>
      <c r="LWJ54" s="1"/>
      <c r="LWK54" s="1"/>
      <c r="LWL54" s="1"/>
      <c r="LWM54" s="1"/>
      <c r="LWN54" s="1"/>
      <c r="LWO54" s="1"/>
      <c r="LWP54" s="1"/>
      <c r="LWQ54" s="1"/>
      <c r="LWR54" s="1"/>
      <c r="LWS54" s="1"/>
      <c r="LWT54" s="1"/>
      <c r="LWU54" s="1"/>
      <c r="LWV54" s="1"/>
      <c r="LWW54" s="1"/>
      <c r="LWX54" s="1"/>
      <c r="LWY54" s="1"/>
      <c r="LWZ54" s="1"/>
      <c r="LXA54" s="1"/>
      <c r="LXB54" s="1"/>
      <c r="LXC54" s="1"/>
      <c r="LXD54" s="1"/>
      <c r="LXE54" s="1"/>
      <c r="LXF54" s="1"/>
      <c r="LXG54" s="1"/>
      <c r="LXH54" s="1"/>
      <c r="LXI54" s="1"/>
      <c r="LXJ54" s="1"/>
      <c r="LXK54" s="1"/>
      <c r="LXL54" s="1"/>
      <c r="LXM54" s="1"/>
      <c r="LXN54" s="1"/>
      <c r="LXO54" s="1"/>
      <c r="LXP54" s="1"/>
      <c r="LXQ54" s="1"/>
      <c r="LXR54" s="1"/>
      <c r="LXS54" s="1"/>
      <c r="LXT54" s="1"/>
      <c r="LXU54" s="1"/>
      <c r="LXV54" s="1"/>
      <c r="LXW54" s="1"/>
      <c r="LXX54" s="1"/>
      <c r="LXY54" s="1"/>
      <c r="LXZ54" s="1"/>
      <c r="LYA54" s="1"/>
      <c r="LYB54" s="1"/>
      <c r="LYC54" s="1"/>
      <c r="LYD54" s="1"/>
      <c r="LYE54" s="1"/>
      <c r="LYF54" s="1"/>
      <c r="LYG54" s="1"/>
      <c r="LYH54" s="1"/>
      <c r="LYI54" s="1"/>
      <c r="LYJ54" s="1"/>
      <c r="LYK54" s="1"/>
      <c r="LYL54" s="1"/>
      <c r="LYM54" s="1"/>
      <c r="LYN54" s="1"/>
      <c r="LYO54" s="1"/>
      <c r="LYP54" s="1"/>
      <c r="LYQ54" s="1"/>
      <c r="LYR54" s="1"/>
      <c r="LYS54" s="1"/>
      <c r="LYT54" s="1"/>
      <c r="LYU54" s="1"/>
      <c r="LYV54" s="1"/>
      <c r="LYW54" s="1"/>
      <c r="LYX54" s="1"/>
      <c r="LYY54" s="1"/>
      <c r="LYZ54" s="1"/>
      <c r="LZA54" s="1"/>
      <c r="LZB54" s="1"/>
      <c r="LZC54" s="1"/>
      <c r="LZD54" s="1"/>
      <c r="LZE54" s="1"/>
      <c r="LZF54" s="1"/>
      <c r="LZG54" s="1"/>
      <c r="LZH54" s="1"/>
      <c r="LZI54" s="1"/>
      <c r="LZJ54" s="1"/>
      <c r="LZK54" s="1"/>
      <c r="LZL54" s="1"/>
      <c r="LZM54" s="1"/>
      <c r="LZN54" s="1"/>
      <c r="LZO54" s="1"/>
      <c r="LZP54" s="1"/>
      <c r="LZQ54" s="1"/>
      <c r="LZR54" s="1"/>
      <c r="LZS54" s="1"/>
      <c r="LZT54" s="1"/>
      <c r="LZU54" s="1"/>
      <c r="LZV54" s="1"/>
      <c r="LZW54" s="1"/>
      <c r="LZX54" s="1"/>
      <c r="LZY54" s="1"/>
      <c r="LZZ54" s="1"/>
      <c r="MAA54" s="1"/>
      <c r="MAB54" s="1"/>
      <c r="MAC54" s="1"/>
      <c r="MAD54" s="1"/>
      <c r="MAE54" s="1"/>
      <c r="MAF54" s="1"/>
      <c r="MAG54" s="1"/>
      <c r="MAH54" s="1"/>
      <c r="MAI54" s="1"/>
      <c r="MAJ54" s="1"/>
      <c r="MAK54" s="1"/>
      <c r="MAL54" s="1"/>
      <c r="MAM54" s="1"/>
      <c r="MAN54" s="1"/>
      <c r="MAO54" s="1"/>
      <c r="MAP54" s="1"/>
      <c r="MAQ54" s="1"/>
      <c r="MAR54" s="1"/>
      <c r="MAS54" s="1"/>
      <c r="MAT54" s="1"/>
      <c r="MAU54" s="1"/>
      <c r="MAV54" s="1"/>
      <c r="MAW54" s="1"/>
      <c r="MAX54" s="1"/>
      <c r="MAY54" s="1"/>
      <c r="MAZ54" s="1"/>
      <c r="MBA54" s="1"/>
      <c r="MBB54" s="1"/>
      <c r="MBC54" s="1"/>
      <c r="MBD54" s="1"/>
      <c r="MBE54" s="1"/>
      <c r="MBF54" s="1"/>
      <c r="MBG54" s="1"/>
      <c r="MBH54" s="1"/>
      <c r="MBI54" s="1"/>
      <c r="MBJ54" s="1"/>
      <c r="MBK54" s="1"/>
      <c r="MBL54" s="1"/>
      <c r="MBM54" s="1"/>
      <c r="MBN54" s="1"/>
      <c r="MBO54" s="1"/>
      <c r="MBP54" s="1"/>
      <c r="MBQ54" s="1"/>
      <c r="MBR54" s="1"/>
      <c r="MBS54" s="1"/>
      <c r="MBT54" s="1"/>
      <c r="MBU54" s="1"/>
      <c r="MBV54" s="1"/>
      <c r="MBW54" s="1"/>
      <c r="MBX54" s="1"/>
      <c r="MBY54" s="1"/>
      <c r="MBZ54" s="1"/>
      <c r="MCA54" s="1"/>
      <c r="MCB54" s="1"/>
      <c r="MCC54" s="1"/>
      <c r="MCD54" s="1"/>
      <c r="MCE54" s="1"/>
      <c r="MCF54" s="1"/>
      <c r="MCG54" s="1"/>
      <c r="MCH54" s="1"/>
      <c r="MCI54" s="1"/>
      <c r="MCJ54" s="1"/>
      <c r="MCK54" s="1"/>
      <c r="MCL54" s="1"/>
      <c r="MCM54" s="1"/>
      <c r="MCN54" s="1"/>
      <c r="MCO54" s="1"/>
      <c r="MCP54" s="1"/>
      <c r="MCQ54" s="1"/>
      <c r="MCR54" s="1"/>
      <c r="MCS54" s="1"/>
      <c r="MCT54" s="1"/>
      <c r="MCU54" s="1"/>
      <c r="MCV54" s="1"/>
      <c r="MCW54" s="1"/>
      <c r="MCX54" s="1"/>
      <c r="MCY54" s="1"/>
      <c r="MCZ54" s="1"/>
      <c r="MDA54" s="1"/>
      <c r="MDB54" s="1"/>
      <c r="MDC54" s="1"/>
      <c r="MDD54" s="1"/>
      <c r="MDE54" s="1"/>
      <c r="MDF54" s="1"/>
      <c r="MDG54" s="1"/>
      <c r="MDH54" s="1"/>
      <c r="MDI54" s="1"/>
      <c r="MDJ54" s="1"/>
      <c r="MDK54" s="1"/>
      <c r="MDL54" s="1"/>
      <c r="MDM54" s="1"/>
      <c r="MDN54" s="1"/>
      <c r="MDO54" s="1"/>
      <c r="MDP54" s="1"/>
      <c r="MDQ54" s="1"/>
      <c r="MDR54" s="1"/>
      <c r="MDS54" s="1"/>
      <c r="MDT54" s="1"/>
      <c r="MDU54" s="1"/>
      <c r="MDV54" s="1"/>
      <c r="MDW54" s="1"/>
      <c r="MDX54" s="1"/>
      <c r="MDY54" s="1"/>
      <c r="MDZ54" s="1"/>
      <c r="MEA54" s="1"/>
      <c r="MEB54" s="1"/>
      <c r="MEC54" s="1"/>
      <c r="MED54" s="1"/>
      <c r="MEE54" s="1"/>
      <c r="MEF54" s="1"/>
      <c r="MEG54" s="1"/>
      <c r="MEH54" s="1"/>
      <c r="MEI54" s="1"/>
      <c r="MEJ54" s="1"/>
      <c r="MEK54" s="1"/>
      <c r="MEL54" s="1"/>
      <c r="MEM54" s="1"/>
      <c r="MEN54" s="1"/>
      <c r="MEO54" s="1"/>
      <c r="MEP54" s="1"/>
      <c r="MEQ54" s="1"/>
      <c r="MER54" s="1"/>
      <c r="MES54" s="1"/>
      <c r="MET54" s="1"/>
      <c r="MEU54" s="1"/>
      <c r="MEV54" s="1"/>
      <c r="MEW54" s="1"/>
      <c r="MEX54" s="1"/>
      <c r="MEY54" s="1"/>
      <c r="MEZ54" s="1"/>
      <c r="MFA54" s="1"/>
      <c r="MFB54" s="1"/>
      <c r="MFC54" s="1"/>
      <c r="MFD54" s="1"/>
      <c r="MFE54" s="1"/>
      <c r="MFF54" s="1"/>
      <c r="MFG54" s="1"/>
      <c r="MFH54" s="1"/>
      <c r="MFI54" s="1"/>
      <c r="MFJ54" s="1"/>
      <c r="MFK54" s="1"/>
      <c r="MFL54" s="1"/>
      <c r="MFM54" s="1"/>
      <c r="MFN54" s="1"/>
      <c r="MFO54" s="1"/>
      <c r="MFP54" s="1"/>
      <c r="MFQ54" s="1"/>
      <c r="MFR54" s="1"/>
      <c r="MFS54" s="1"/>
      <c r="MFT54" s="1"/>
      <c r="MFU54" s="1"/>
      <c r="MFV54" s="1"/>
      <c r="MFW54" s="1"/>
      <c r="MFX54" s="1"/>
      <c r="MFY54" s="1"/>
      <c r="MFZ54" s="1"/>
      <c r="MGA54" s="1"/>
      <c r="MGB54" s="1"/>
      <c r="MGC54" s="1"/>
      <c r="MGD54" s="1"/>
      <c r="MGE54" s="1"/>
      <c r="MGF54" s="1"/>
      <c r="MGG54" s="1"/>
      <c r="MGH54" s="1"/>
      <c r="MGI54" s="1"/>
      <c r="MGJ54" s="1"/>
      <c r="MGK54" s="1"/>
      <c r="MGL54" s="1"/>
      <c r="MGM54" s="1"/>
      <c r="MGN54" s="1"/>
      <c r="MGO54" s="1"/>
      <c r="MGP54" s="1"/>
      <c r="MGQ54" s="1"/>
      <c r="MGR54" s="1"/>
      <c r="MGS54" s="1"/>
      <c r="MGT54" s="1"/>
      <c r="MGU54" s="1"/>
      <c r="MGV54" s="1"/>
      <c r="MGW54" s="1"/>
      <c r="MGX54" s="1"/>
      <c r="MGY54" s="1"/>
      <c r="MGZ54" s="1"/>
      <c r="MHA54" s="1"/>
      <c r="MHB54" s="1"/>
      <c r="MHC54" s="1"/>
      <c r="MHD54" s="1"/>
      <c r="MHE54" s="1"/>
      <c r="MHF54" s="1"/>
      <c r="MHG54" s="1"/>
      <c r="MHH54" s="1"/>
      <c r="MHI54" s="1"/>
      <c r="MHJ54" s="1"/>
      <c r="MHK54" s="1"/>
      <c r="MHL54" s="1"/>
      <c r="MHM54" s="1"/>
      <c r="MHN54" s="1"/>
      <c r="MHO54" s="1"/>
      <c r="MHP54" s="1"/>
      <c r="MHQ54" s="1"/>
      <c r="MHR54" s="1"/>
      <c r="MHS54" s="1"/>
      <c r="MHT54" s="1"/>
      <c r="MHU54" s="1"/>
      <c r="MHV54" s="1"/>
      <c r="MHW54" s="1"/>
      <c r="MHX54" s="1"/>
      <c r="MHY54" s="1"/>
      <c r="MHZ54" s="1"/>
      <c r="MIA54" s="1"/>
      <c r="MIB54" s="1"/>
      <c r="MIC54" s="1"/>
      <c r="MID54" s="1"/>
      <c r="MIE54" s="1"/>
      <c r="MIF54" s="1"/>
      <c r="MIG54" s="1"/>
      <c r="MIH54" s="1"/>
      <c r="MII54" s="1"/>
      <c r="MIJ54" s="1"/>
      <c r="MIK54" s="1"/>
      <c r="MIL54" s="1"/>
      <c r="MIM54" s="1"/>
      <c r="MIN54" s="1"/>
      <c r="MIO54" s="1"/>
      <c r="MIP54" s="1"/>
      <c r="MIQ54" s="1"/>
      <c r="MIR54" s="1"/>
      <c r="MIS54" s="1"/>
      <c r="MIT54" s="1"/>
      <c r="MIU54" s="1"/>
      <c r="MIV54" s="1"/>
      <c r="MIW54" s="1"/>
      <c r="MIX54" s="1"/>
      <c r="MIY54" s="1"/>
      <c r="MIZ54" s="1"/>
      <c r="MJA54" s="1"/>
      <c r="MJB54" s="1"/>
      <c r="MJC54" s="1"/>
      <c r="MJD54" s="1"/>
      <c r="MJE54" s="1"/>
      <c r="MJF54" s="1"/>
      <c r="MJG54" s="1"/>
      <c r="MJH54" s="1"/>
      <c r="MJI54" s="1"/>
      <c r="MJJ54" s="1"/>
      <c r="MJK54" s="1"/>
      <c r="MJL54" s="1"/>
      <c r="MJM54" s="1"/>
      <c r="MJN54" s="1"/>
      <c r="MJO54" s="1"/>
      <c r="MJP54" s="1"/>
      <c r="MJQ54" s="1"/>
      <c r="MJR54" s="1"/>
      <c r="MJS54" s="1"/>
      <c r="MJT54" s="1"/>
      <c r="MJU54" s="1"/>
      <c r="MJV54" s="1"/>
      <c r="MJW54" s="1"/>
      <c r="MJX54" s="1"/>
      <c r="MJY54" s="1"/>
      <c r="MJZ54" s="1"/>
      <c r="MKA54" s="1"/>
      <c r="MKB54" s="1"/>
      <c r="MKC54" s="1"/>
      <c r="MKD54" s="1"/>
      <c r="MKE54" s="1"/>
      <c r="MKF54" s="1"/>
      <c r="MKG54" s="1"/>
      <c r="MKH54" s="1"/>
      <c r="MKI54" s="1"/>
      <c r="MKJ54" s="1"/>
      <c r="MKK54" s="1"/>
      <c r="MKL54" s="1"/>
      <c r="MKM54" s="1"/>
      <c r="MKN54" s="1"/>
      <c r="MKO54" s="1"/>
      <c r="MKP54" s="1"/>
      <c r="MKQ54" s="1"/>
      <c r="MKR54" s="1"/>
      <c r="MKS54" s="1"/>
      <c r="MKT54" s="1"/>
      <c r="MKU54" s="1"/>
      <c r="MKV54" s="1"/>
      <c r="MKW54" s="1"/>
      <c r="MKX54" s="1"/>
      <c r="MKY54" s="1"/>
      <c r="MKZ54" s="1"/>
      <c r="MLA54" s="1"/>
      <c r="MLB54" s="1"/>
      <c r="MLC54" s="1"/>
      <c r="MLD54" s="1"/>
      <c r="MLE54" s="1"/>
      <c r="MLF54" s="1"/>
      <c r="MLG54" s="1"/>
      <c r="MLH54" s="1"/>
      <c r="MLI54" s="1"/>
      <c r="MLJ54" s="1"/>
      <c r="MLK54" s="1"/>
      <c r="MLL54" s="1"/>
      <c r="MLM54" s="1"/>
      <c r="MLN54" s="1"/>
      <c r="MLO54" s="1"/>
      <c r="MLP54" s="1"/>
      <c r="MLQ54" s="1"/>
      <c r="MLR54" s="1"/>
      <c r="MLS54" s="1"/>
      <c r="MLT54" s="1"/>
      <c r="MLU54" s="1"/>
      <c r="MLV54" s="1"/>
      <c r="MLW54" s="1"/>
      <c r="MLX54" s="1"/>
      <c r="MLY54" s="1"/>
      <c r="MLZ54" s="1"/>
      <c r="MMA54" s="1"/>
      <c r="MMB54" s="1"/>
      <c r="MMC54" s="1"/>
      <c r="MMD54" s="1"/>
      <c r="MME54" s="1"/>
      <c r="MMF54" s="1"/>
      <c r="MMG54" s="1"/>
      <c r="MMH54" s="1"/>
      <c r="MMI54" s="1"/>
      <c r="MMJ54" s="1"/>
      <c r="MMK54" s="1"/>
      <c r="MML54" s="1"/>
      <c r="MMM54" s="1"/>
      <c r="MMN54" s="1"/>
      <c r="MMO54" s="1"/>
      <c r="MMP54" s="1"/>
      <c r="MMQ54" s="1"/>
      <c r="MMR54" s="1"/>
      <c r="MMS54" s="1"/>
      <c r="MMT54" s="1"/>
      <c r="MMU54" s="1"/>
      <c r="MMV54" s="1"/>
      <c r="MMW54" s="1"/>
      <c r="MMX54" s="1"/>
      <c r="MMY54" s="1"/>
      <c r="MMZ54" s="1"/>
      <c r="MNA54" s="1"/>
      <c r="MNB54" s="1"/>
      <c r="MNC54" s="1"/>
      <c r="MND54" s="1"/>
      <c r="MNE54" s="1"/>
      <c r="MNF54" s="1"/>
      <c r="MNG54" s="1"/>
      <c r="MNH54" s="1"/>
      <c r="MNI54" s="1"/>
      <c r="MNJ54" s="1"/>
      <c r="MNK54" s="1"/>
      <c r="MNL54" s="1"/>
      <c r="MNM54" s="1"/>
      <c r="MNN54" s="1"/>
      <c r="MNO54" s="1"/>
      <c r="MNP54" s="1"/>
      <c r="MNQ54" s="1"/>
      <c r="MNR54" s="1"/>
      <c r="MNS54" s="1"/>
      <c r="MNT54" s="1"/>
      <c r="MNU54" s="1"/>
      <c r="MNV54" s="1"/>
      <c r="MNW54" s="1"/>
      <c r="MNX54" s="1"/>
      <c r="MNY54" s="1"/>
      <c r="MNZ54" s="1"/>
      <c r="MOA54" s="1"/>
      <c r="MOB54" s="1"/>
      <c r="MOC54" s="1"/>
      <c r="MOD54" s="1"/>
      <c r="MOE54" s="1"/>
      <c r="MOF54" s="1"/>
      <c r="MOG54" s="1"/>
      <c r="MOH54" s="1"/>
      <c r="MOI54" s="1"/>
      <c r="MOJ54" s="1"/>
      <c r="MOK54" s="1"/>
      <c r="MOL54" s="1"/>
      <c r="MOM54" s="1"/>
      <c r="MON54" s="1"/>
      <c r="MOO54" s="1"/>
      <c r="MOP54" s="1"/>
      <c r="MOQ54" s="1"/>
      <c r="MOR54" s="1"/>
      <c r="MOS54" s="1"/>
      <c r="MOT54" s="1"/>
      <c r="MOU54" s="1"/>
      <c r="MOV54" s="1"/>
      <c r="MOW54" s="1"/>
      <c r="MOX54" s="1"/>
      <c r="MOY54" s="1"/>
      <c r="MOZ54" s="1"/>
      <c r="MPA54" s="1"/>
      <c r="MPB54" s="1"/>
      <c r="MPC54" s="1"/>
      <c r="MPD54" s="1"/>
      <c r="MPE54" s="1"/>
      <c r="MPF54" s="1"/>
      <c r="MPG54" s="1"/>
      <c r="MPH54" s="1"/>
      <c r="MPI54" s="1"/>
      <c r="MPJ54" s="1"/>
      <c r="MPK54" s="1"/>
      <c r="MPL54" s="1"/>
      <c r="MPM54" s="1"/>
      <c r="MPN54" s="1"/>
      <c r="MPO54" s="1"/>
      <c r="MPP54" s="1"/>
      <c r="MPQ54" s="1"/>
      <c r="MPR54" s="1"/>
      <c r="MPS54" s="1"/>
      <c r="MPT54" s="1"/>
      <c r="MPU54" s="1"/>
      <c r="MPV54" s="1"/>
      <c r="MPW54" s="1"/>
      <c r="MPX54" s="1"/>
      <c r="MPY54" s="1"/>
      <c r="MPZ54" s="1"/>
      <c r="MQA54" s="1"/>
      <c r="MQB54" s="1"/>
      <c r="MQC54" s="1"/>
      <c r="MQD54" s="1"/>
      <c r="MQE54" s="1"/>
      <c r="MQF54" s="1"/>
      <c r="MQG54" s="1"/>
      <c r="MQH54" s="1"/>
      <c r="MQI54" s="1"/>
      <c r="MQJ54" s="1"/>
      <c r="MQK54" s="1"/>
      <c r="MQL54" s="1"/>
      <c r="MQM54" s="1"/>
      <c r="MQN54" s="1"/>
      <c r="MQO54" s="1"/>
      <c r="MQP54" s="1"/>
      <c r="MQQ54" s="1"/>
      <c r="MQR54" s="1"/>
      <c r="MQS54" s="1"/>
      <c r="MQT54" s="1"/>
      <c r="MQU54" s="1"/>
      <c r="MQV54" s="1"/>
      <c r="MQW54" s="1"/>
      <c r="MQX54" s="1"/>
      <c r="MQY54" s="1"/>
      <c r="MQZ54" s="1"/>
      <c r="MRA54" s="1"/>
      <c r="MRB54" s="1"/>
      <c r="MRC54" s="1"/>
      <c r="MRD54" s="1"/>
      <c r="MRE54" s="1"/>
      <c r="MRF54" s="1"/>
      <c r="MRG54" s="1"/>
      <c r="MRH54" s="1"/>
      <c r="MRI54" s="1"/>
      <c r="MRJ54" s="1"/>
      <c r="MRK54" s="1"/>
      <c r="MRL54" s="1"/>
      <c r="MRM54" s="1"/>
      <c r="MRN54" s="1"/>
      <c r="MRO54" s="1"/>
      <c r="MRP54" s="1"/>
      <c r="MRQ54" s="1"/>
      <c r="MRR54" s="1"/>
      <c r="MRS54" s="1"/>
      <c r="MRT54" s="1"/>
      <c r="MRU54" s="1"/>
      <c r="MRV54" s="1"/>
      <c r="MRW54" s="1"/>
      <c r="MRX54" s="1"/>
      <c r="MRY54" s="1"/>
      <c r="MRZ54" s="1"/>
      <c r="MSA54" s="1"/>
      <c r="MSB54" s="1"/>
      <c r="MSC54" s="1"/>
      <c r="MSD54" s="1"/>
      <c r="MSE54" s="1"/>
      <c r="MSF54" s="1"/>
      <c r="MSG54" s="1"/>
      <c r="MSH54" s="1"/>
      <c r="MSI54" s="1"/>
      <c r="MSJ54" s="1"/>
      <c r="MSK54" s="1"/>
      <c r="MSL54" s="1"/>
      <c r="MSM54" s="1"/>
      <c r="MSN54" s="1"/>
      <c r="MSO54" s="1"/>
      <c r="MSP54" s="1"/>
      <c r="MSQ54" s="1"/>
      <c r="MSR54" s="1"/>
      <c r="MSS54" s="1"/>
      <c r="MST54" s="1"/>
      <c r="MSU54" s="1"/>
      <c r="MSV54" s="1"/>
      <c r="MSW54" s="1"/>
      <c r="MSX54" s="1"/>
      <c r="MSY54" s="1"/>
      <c r="MSZ54" s="1"/>
      <c r="MTA54" s="1"/>
      <c r="MTB54" s="1"/>
      <c r="MTC54" s="1"/>
      <c r="MTD54" s="1"/>
      <c r="MTE54" s="1"/>
      <c r="MTF54" s="1"/>
      <c r="MTG54" s="1"/>
      <c r="MTH54" s="1"/>
      <c r="MTI54" s="1"/>
      <c r="MTJ54" s="1"/>
      <c r="MTK54" s="1"/>
      <c r="MTL54" s="1"/>
      <c r="MTM54" s="1"/>
      <c r="MTN54" s="1"/>
      <c r="MTO54" s="1"/>
      <c r="MTP54" s="1"/>
      <c r="MTQ54" s="1"/>
      <c r="MTR54" s="1"/>
      <c r="MTS54" s="1"/>
      <c r="MTT54" s="1"/>
      <c r="MTU54" s="1"/>
      <c r="MTV54" s="1"/>
      <c r="MTW54" s="1"/>
      <c r="MTX54" s="1"/>
      <c r="MTY54" s="1"/>
      <c r="MTZ54" s="1"/>
      <c r="MUA54" s="1"/>
      <c r="MUB54" s="1"/>
      <c r="MUC54" s="1"/>
      <c r="MUD54" s="1"/>
      <c r="MUE54" s="1"/>
      <c r="MUF54" s="1"/>
      <c r="MUG54" s="1"/>
      <c r="MUH54" s="1"/>
      <c r="MUI54" s="1"/>
      <c r="MUJ54" s="1"/>
      <c r="MUK54" s="1"/>
      <c r="MUL54" s="1"/>
      <c r="MUM54" s="1"/>
      <c r="MUN54" s="1"/>
      <c r="MUO54" s="1"/>
      <c r="MUP54" s="1"/>
      <c r="MUQ54" s="1"/>
      <c r="MUR54" s="1"/>
      <c r="MUS54" s="1"/>
      <c r="MUT54" s="1"/>
      <c r="MUU54" s="1"/>
      <c r="MUV54" s="1"/>
      <c r="MUW54" s="1"/>
      <c r="MUX54" s="1"/>
      <c r="MUY54" s="1"/>
      <c r="MUZ54" s="1"/>
      <c r="MVA54" s="1"/>
      <c r="MVB54" s="1"/>
      <c r="MVC54" s="1"/>
      <c r="MVD54" s="1"/>
      <c r="MVE54" s="1"/>
      <c r="MVF54" s="1"/>
      <c r="MVG54" s="1"/>
      <c r="MVH54" s="1"/>
      <c r="MVI54" s="1"/>
      <c r="MVJ54" s="1"/>
      <c r="MVK54" s="1"/>
      <c r="MVL54" s="1"/>
      <c r="MVM54" s="1"/>
      <c r="MVN54" s="1"/>
      <c r="MVO54" s="1"/>
      <c r="MVP54" s="1"/>
      <c r="MVQ54" s="1"/>
      <c r="MVR54" s="1"/>
      <c r="MVS54" s="1"/>
      <c r="MVT54" s="1"/>
      <c r="MVU54" s="1"/>
      <c r="MVV54" s="1"/>
      <c r="MVW54" s="1"/>
      <c r="MVX54" s="1"/>
      <c r="MVY54" s="1"/>
      <c r="MVZ54" s="1"/>
      <c r="MWA54" s="1"/>
      <c r="MWB54" s="1"/>
      <c r="MWC54" s="1"/>
      <c r="MWD54" s="1"/>
      <c r="MWE54" s="1"/>
      <c r="MWF54" s="1"/>
      <c r="MWG54" s="1"/>
      <c r="MWH54" s="1"/>
      <c r="MWI54" s="1"/>
      <c r="MWJ54" s="1"/>
      <c r="MWK54" s="1"/>
      <c r="MWL54" s="1"/>
      <c r="MWM54" s="1"/>
      <c r="MWN54" s="1"/>
      <c r="MWO54" s="1"/>
      <c r="MWP54" s="1"/>
      <c r="MWQ54" s="1"/>
      <c r="MWR54" s="1"/>
      <c r="MWS54" s="1"/>
      <c r="MWT54" s="1"/>
      <c r="MWU54" s="1"/>
      <c r="MWV54" s="1"/>
      <c r="MWW54" s="1"/>
      <c r="MWX54" s="1"/>
      <c r="MWY54" s="1"/>
      <c r="MWZ54" s="1"/>
      <c r="MXA54" s="1"/>
      <c r="MXB54" s="1"/>
      <c r="MXC54" s="1"/>
      <c r="MXD54" s="1"/>
      <c r="MXE54" s="1"/>
      <c r="MXF54" s="1"/>
      <c r="MXG54" s="1"/>
      <c r="MXH54" s="1"/>
      <c r="MXI54" s="1"/>
      <c r="MXJ54" s="1"/>
      <c r="MXK54" s="1"/>
      <c r="MXL54" s="1"/>
      <c r="MXM54" s="1"/>
      <c r="MXN54" s="1"/>
      <c r="MXO54" s="1"/>
      <c r="MXP54" s="1"/>
      <c r="MXQ54" s="1"/>
      <c r="MXR54" s="1"/>
      <c r="MXS54" s="1"/>
      <c r="MXT54" s="1"/>
      <c r="MXU54" s="1"/>
      <c r="MXV54" s="1"/>
      <c r="MXW54" s="1"/>
      <c r="MXX54" s="1"/>
      <c r="MXY54" s="1"/>
      <c r="MXZ54" s="1"/>
      <c r="MYA54" s="1"/>
      <c r="MYB54" s="1"/>
      <c r="MYC54" s="1"/>
      <c r="MYD54" s="1"/>
      <c r="MYE54" s="1"/>
      <c r="MYF54" s="1"/>
      <c r="MYG54" s="1"/>
      <c r="MYH54" s="1"/>
      <c r="MYI54" s="1"/>
      <c r="MYJ54" s="1"/>
      <c r="MYK54" s="1"/>
      <c r="MYL54" s="1"/>
      <c r="MYM54" s="1"/>
      <c r="MYN54" s="1"/>
      <c r="MYO54" s="1"/>
      <c r="MYP54" s="1"/>
      <c r="MYQ54" s="1"/>
      <c r="MYR54" s="1"/>
      <c r="MYS54" s="1"/>
      <c r="MYT54" s="1"/>
      <c r="MYU54" s="1"/>
      <c r="MYV54" s="1"/>
      <c r="MYW54" s="1"/>
      <c r="MYX54" s="1"/>
      <c r="MYY54" s="1"/>
      <c r="MYZ54" s="1"/>
      <c r="MZA54" s="1"/>
      <c r="MZB54" s="1"/>
      <c r="MZC54" s="1"/>
      <c r="MZD54" s="1"/>
      <c r="MZE54" s="1"/>
      <c r="MZF54" s="1"/>
      <c r="MZG54" s="1"/>
      <c r="MZH54" s="1"/>
      <c r="MZI54" s="1"/>
      <c r="MZJ54" s="1"/>
      <c r="MZK54" s="1"/>
      <c r="MZL54" s="1"/>
      <c r="MZM54" s="1"/>
      <c r="MZN54" s="1"/>
      <c r="MZO54" s="1"/>
      <c r="MZP54" s="1"/>
      <c r="MZQ54" s="1"/>
      <c r="MZR54" s="1"/>
      <c r="MZS54" s="1"/>
      <c r="MZT54" s="1"/>
      <c r="MZU54" s="1"/>
      <c r="MZV54" s="1"/>
      <c r="MZW54" s="1"/>
      <c r="MZX54" s="1"/>
      <c r="MZY54" s="1"/>
      <c r="MZZ54" s="1"/>
      <c r="NAA54" s="1"/>
      <c r="NAB54" s="1"/>
      <c r="NAC54" s="1"/>
      <c r="NAD54" s="1"/>
      <c r="NAE54" s="1"/>
      <c r="NAF54" s="1"/>
      <c r="NAG54" s="1"/>
      <c r="NAH54" s="1"/>
      <c r="NAI54" s="1"/>
      <c r="NAJ54" s="1"/>
      <c r="NAK54" s="1"/>
      <c r="NAL54" s="1"/>
      <c r="NAM54" s="1"/>
      <c r="NAN54" s="1"/>
      <c r="NAO54" s="1"/>
      <c r="NAP54" s="1"/>
      <c r="NAQ54" s="1"/>
      <c r="NAR54" s="1"/>
      <c r="NAS54" s="1"/>
      <c r="NAT54" s="1"/>
      <c r="NAU54" s="1"/>
      <c r="NAV54" s="1"/>
      <c r="NAW54" s="1"/>
      <c r="NAX54" s="1"/>
      <c r="NAY54" s="1"/>
      <c r="NAZ54" s="1"/>
      <c r="NBA54" s="1"/>
      <c r="NBB54" s="1"/>
      <c r="NBC54" s="1"/>
      <c r="NBD54" s="1"/>
      <c r="NBE54" s="1"/>
      <c r="NBF54" s="1"/>
      <c r="NBG54" s="1"/>
      <c r="NBH54" s="1"/>
      <c r="NBI54" s="1"/>
      <c r="NBJ54" s="1"/>
      <c r="NBK54" s="1"/>
      <c r="NBL54" s="1"/>
      <c r="NBM54" s="1"/>
      <c r="NBN54" s="1"/>
      <c r="NBO54" s="1"/>
      <c r="NBP54" s="1"/>
      <c r="NBQ54" s="1"/>
      <c r="NBR54" s="1"/>
      <c r="NBS54" s="1"/>
      <c r="NBT54" s="1"/>
      <c r="NBU54" s="1"/>
      <c r="NBV54" s="1"/>
      <c r="NBW54" s="1"/>
      <c r="NBX54" s="1"/>
      <c r="NBY54" s="1"/>
      <c r="NBZ54" s="1"/>
      <c r="NCA54" s="1"/>
      <c r="NCB54" s="1"/>
      <c r="NCC54" s="1"/>
      <c r="NCD54" s="1"/>
      <c r="NCE54" s="1"/>
      <c r="NCF54" s="1"/>
      <c r="NCG54" s="1"/>
      <c r="NCH54" s="1"/>
      <c r="NCI54" s="1"/>
      <c r="NCJ54" s="1"/>
      <c r="NCK54" s="1"/>
      <c r="NCL54" s="1"/>
      <c r="NCM54" s="1"/>
      <c r="NCN54" s="1"/>
      <c r="NCO54" s="1"/>
      <c r="NCP54" s="1"/>
      <c r="NCQ54" s="1"/>
      <c r="NCR54" s="1"/>
      <c r="NCS54" s="1"/>
      <c r="NCT54" s="1"/>
      <c r="NCU54" s="1"/>
      <c r="NCV54" s="1"/>
      <c r="NCW54" s="1"/>
      <c r="NCX54" s="1"/>
      <c r="NCY54" s="1"/>
      <c r="NCZ54" s="1"/>
      <c r="NDA54" s="1"/>
      <c r="NDB54" s="1"/>
      <c r="NDC54" s="1"/>
      <c r="NDD54" s="1"/>
      <c r="NDE54" s="1"/>
      <c r="NDF54" s="1"/>
      <c r="NDG54" s="1"/>
      <c r="NDH54" s="1"/>
      <c r="NDI54" s="1"/>
      <c r="NDJ54" s="1"/>
      <c r="NDK54" s="1"/>
      <c r="NDL54" s="1"/>
      <c r="NDM54" s="1"/>
      <c r="NDN54" s="1"/>
      <c r="NDO54" s="1"/>
      <c r="NDP54" s="1"/>
      <c r="NDQ54" s="1"/>
      <c r="NDR54" s="1"/>
      <c r="NDS54" s="1"/>
      <c r="NDT54" s="1"/>
      <c r="NDU54" s="1"/>
      <c r="NDV54" s="1"/>
      <c r="NDW54" s="1"/>
      <c r="NDX54" s="1"/>
      <c r="NDY54" s="1"/>
      <c r="NDZ54" s="1"/>
      <c r="NEA54" s="1"/>
      <c r="NEB54" s="1"/>
      <c r="NEC54" s="1"/>
      <c r="NED54" s="1"/>
      <c r="NEE54" s="1"/>
      <c r="NEF54" s="1"/>
      <c r="NEG54" s="1"/>
      <c r="NEH54" s="1"/>
      <c r="NEI54" s="1"/>
      <c r="NEJ54" s="1"/>
      <c r="NEK54" s="1"/>
      <c r="NEL54" s="1"/>
      <c r="NEM54" s="1"/>
      <c r="NEN54" s="1"/>
      <c r="NEO54" s="1"/>
      <c r="NEP54" s="1"/>
      <c r="NEQ54" s="1"/>
      <c r="NER54" s="1"/>
      <c r="NES54" s="1"/>
      <c r="NET54" s="1"/>
      <c r="NEU54" s="1"/>
      <c r="NEV54" s="1"/>
      <c r="NEW54" s="1"/>
      <c r="NEX54" s="1"/>
      <c r="NEY54" s="1"/>
      <c r="NEZ54" s="1"/>
      <c r="NFA54" s="1"/>
      <c r="NFB54" s="1"/>
      <c r="NFC54" s="1"/>
      <c r="NFD54" s="1"/>
      <c r="NFE54" s="1"/>
      <c r="NFF54" s="1"/>
      <c r="NFG54" s="1"/>
      <c r="NFH54" s="1"/>
      <c r="NFI54" s="1"/>
      <c r="NFJ54" s="1"/>
      <c r="NFK54" s="1"/>
      <c r="NFL54" s="1"/>
      <c r="NFM54" s="1"/>
      <c r="NFN54" s="1"/>
      <c r="NFO54" s="1"/>
      <c r="NFP54" s="1"/>
      <c r="NFQ54" s="1"/>
      <c r="NFR54" s="1"/>
      <c r="NFS54" s="1"/>
      <c r="NFT54" s="1"/>
      <c r="NFU54" s="1"/>
      <c r="NFV54" s="1"/>
      <c r="NFW54" s="1"/>
      <c r="NFX54" s="1"/>
      <c r="NFY54" s="1"/>
      <c r="NFZ54" s="1"/>
      <c r="NGA54" s="1"/>
      <c r="NGB54" s="1"/>
      <c r="NGC54" s="1"/>
      <c r="NGD54" s="1"/>
      <c r="NGE54" s="1"/>
      <c r="NGF54" s="1"/>
      <c r="NGG54" s="1"/>
      <c r="NGH54" s="1"/>
      <c r="NGI54" s="1"/>
      <c r="NGJ54" s="1"/>
      <c r="NGK54" s="1"/>
      <c r="NGL54" s="1"/>
      <c r="NGM54" s="1"/>
      <c r="NGN54" s="1"/>
      <c r="NGO54" s="1"/>
      <c r="NGP54" s="1"/>
      <c r="NGQ54" s="1"/>
      <c r="NGR54" s="1"/>
      <c r="NGS54" s="1"/>
      <c r="NGT54" s="1"/>
      <c r="NGU54" s="1"/>
      <c r="NGV54" s="1"/>
      <c r="NGW54" s="1"/>
      <c r="NGX54" s="1"/>
      <c r="NGY54" s="1"/>
      <c r="NGZ54" s="1"/>
      <c r="NHA54" s="1"/>
      <c r="NHB54" s="1"/>
      <c r="NHC54" s="1"/>
      <c r="NHD54" s="1"/>
      <c r="NHE54" s="1"/>
      <c r="NHF54" s="1"/>
      <c r="NHG54" s="1"/>
      <c r="NHH54" s="1"/>
      <c r="NHI54" s="1"/>
      <c r="NHJ54" s="1"/>
      <c r="NHK54" s="1"/>
      <c r="NHL54" s="1"/>
      <c r="NHM54" s="1"/>
      <c r="NHN54" s="1"/>
      <c r="NHO54" s="1"/>
      <c r="NHP54" s="1"/>
      <c r="NHQ54" s="1"/>
      <c r="NHR54" s="1"/>
      <c r="NHS54" s="1"/>
      <c r="NHT54" s="1"/>
      <c r="NHU54" s="1"/>
      <c r="NHV54" s="1"/>
      <c r="NHW54" s="1"/>
      <c r="NHX54" s="1"/>
      <c r="NHY54" s="1"/>
      <c r="NHZ54" s="1"/>
      <c r="NIA54" s="1"/>
      <c r="NIB54" s="1"/>
      <c r="NIC54" s="1"/>
      <c r="NID54" s="1"/>
      <c r="NIE54" s="1"/>
      <c r="NIF54" s="1"/>
      <c r="NIG54" s="1"/>
      <c r="NIH54" s="1"/>
      <c r="NII54" s="1"/>
      <c r="NIJ54" s="1"/>
      <c r="NIK54" s="1"/>
      <c r="NIL54" s="1"/>
      <c r="NIM54" s="1"/>
      <c r="NIN54" s="1"/>
      <c r="NIO54" s="1"/>
      <c r="NIP54" s="1"/>
      <c r="NIQ54" s="1"/>
      <c r="NIR54" s="1"/>
      <c r="NIS54" s="1"/>
      <c r="NIT54" s="1"/>
      <c r="NIU54" s="1"/>
      <c r="NIV54" s="1"/>
      <c r="NIW54" s="1"/>
      <c r="NIX54" s="1"/>
      <c r="NIY54" s="1"/>
      <c r="NIZ54" s="1"/>
      <c r="NJA54" s="1"/>
      <c r="NJB54" s="1"/>
      <c r="NJC54" s="1"/>
      <c r="NJD54" s="1"/>
      <c r="NJE54" s="1"/>
      <c r="NJF54" s="1"/>
      <c r="NJG54" s="1"/>
      <c r="NJH54" s="1"/>
      <c r="NJI54" s="1"/>
      <c r="NJJ54" s="1"/>
      <c r="NJK54" s="1"/>
      <c r="NJL54" s="1"/>
      <c r="NJM54" s="1"/>
      <c r="NJN54" s="1"/>
      <c r="NJO54" s="1"/>
      <c r="NJP54" s="1"/>
      <c r="NJQ54" s="1"/>
      <c r="NJR54" s="1"/>
      <c r="NJS54" s="1"/>
      <c r="NJT54" s="1"/>
      <c r="NJU54" s="1"/>
      <c r="NJV54" s="1"/>
      <c r="NJW54" s="1"/>
      <c r="NJX54" s="1"/>
      <c r="NJY54" s="1"/>
      <c r="NJZ54" s="1"/>
      <c r="NKA54" s="1"/>
      <c r="NKB54" s="1"/>
      <c r="NKC54" s="1"/>
      <c r="NKD54" s="1"/>
      <c r="NKE54" s="1"/>
      <c r="NKF54" s="1"/>
      <c r="NKG54" s="1"/>
      <c r="NKH54" s="1"/>
      <c r="NKI54" s="1"/>
      <c r="NKJ54" s="1"/>
      <c r="NKK54" s="1"/>
      <c r="NKL54" s="1"/>
      <c r="NKM54" s="1"/>
      <c r="NKN54" s="1"/>
      <c r="NKO54" s="1"/>
      <c r="NKP54" s="1"/>
      <c r="NKQ54" s="1"/>
      <c r="NKR54" s="1"/>
      <c r="NKS54" s="1"/>
      <c r="NKT54" s="1"/>
      <c r="NKU54" s="1"/>
      <c r="NKV54" s="1"/>
      <c r="NKW54" s="1"/>
      <c r="NKX54" s="1"/>
      <c r="NKY54" s="1"/>
      <c r="NKZ54" s="1"/>
      <c r="NLA54" s="1"/>
      <c r="NLB54" s="1"/>
      <c r="NLC54" s="1"/>
      <c r="NLD54" s="1"/>
      <c r="NLE54" s="1"/>
      <c r="NLF54" s="1"/>
      <c r="NLG54" s="1"/>
      <c r="NLH54" s="1"/>
      <c r="NLI54" s="1"/>
      <c r="NLJ54" s="1"/>
      <c r="NLK54" s="1"/>
      <c r="NLL54" s="1"/>
      <c r="NLM54" s="1"/>
      <c r="NLN54" s="1"/>
      <c r="NLO54" s="1"/>
      <c r="NLP54" s="1"/>
      <c r="NLQ54" s="1"/>
      <c r="NLR54" s="1"/>
      <c r="NLS54" s="1"/>
      <c r="NLT54" s="1"/>
      <c r="NLU54" s="1"/>
      <c r="NLV54" s="1"/>
      <c r="NLW54" s="1"/>
      <c r="NLX54" s="1"/>
      <c r="NLY54" s="1"/>
      <c r="NLZ54" s="1"/>
      <c r="NMA54" s="1"/>
      <c r="NMB54" s="1"/>
      <c r="NMC54" s="1"/>
      <c r="NMD54" s="1"/>
      <c r="NME54" s="1"/>
      <c r="NMF54" s="1"/>
      <c r="NMG54" s="1"/>
      <c r="NMH54" s="1"/>
      <c r="NMI54" s="1"/>
      <c r="NMJ54" s="1"/>
      <c r="NMK54" s="1"/>
      <c r="NML54" s="1"/>
      <c r="NMM54" s="1"/>
      <c r="NMN54" s="1"/>
      <c r="NMO54" s="1"/>
      <c r="NMP54" s="1"/>
      <c r="NMQ54" s="1"/>
      <c r="NMR54" s="1"/>
      <c r="NMS54" s="1"/>
      <c r="NMT54" s="1"/>
      <c r="NMU54" s="1"/>
      <c r="NMV54" s="1"/>
      <c r="NMW54" s="1"/>
      <c r="NMX54" s="1"/>
      <c r="NMY54" s="1"/>
      <c r="NMZ54" s="1"/>
      <c r="NNA54" s="1"/>
      <c r="NNB54" s="1"/>
      <c r="NNC54" s="1"/>
      <c r="NND54" s="1"/>
      <c r="NNE54" s="1"/>
      <c r="NNF54" s="1"/>
      <c r="NNG54" s="1"/>
      <c r="NNH54" s="1"/>
      <c r="NNI54" s="1"/>
      <c r="NNJ54" s="1"/>
      <c r="NNK54" s="1"/>
      <c r="NNL54" s="1"/>
      <c r="NNM54" s="1"/>
      <c r="NNN54" s="1"/>
      <c r="NNO54" s="1"/>
      <c r="NNP54" s="1"/>
      <c r="NNQ54" s="1"/>
      <c r="NNR54" s="1"/>
      <c r="NNS54" s="1"/>
      <c r="NNT54" s="1"/>
      <c r="NNU54" s="1"/>
      <c r="NNV54" s="1"/>
      <c r="NNW54" s="1"/>
      <c r="NNX54" s="1"/>
      <c r="NNY54" s="1"/>
      <c r="NNZ54" s="1"/>
      <c r="NOA54" s="1"/>
      <c r="NOB54" s="1"/>
      <c r="NOC54" s="1"/>
      <c r="NOD54" s="1"/>
      <c r="NOE54" s="1"/>
      <c r="NOF54" s="1"/>
      <c r="NOG54" s="1"/>
      <c r="NOH54" s="1"/>
      <c r="NOI54" s="1"/>
      <c r="NOJ54" s="1"/>
      <c r="NOK54" s="1"/>
      <c r="NOL54" s="1"/>
      <c r="NOM54" s="1"/>
      <c r="NON54" s="1"/>
      <c r="NOO54" s="1"/>
      <c r="NOP54" s="1"/>
      <c r="NOQ54" s="1"/>
      <c r="NOR54" s="1"/>
      <c r="NOS54" s="1"/>
      <c r="NOT54" s="1"/>
      <c r="NOU54" s="1"/>
      <c r="NOV54" s="1"/>
      <c r="NOW54" s="1"/>
      <c r="NOX54" s="1"/>
      <c r="NOY54" s="1"/>
      <c r="NOZ54" s="1"/>
      <c r="NPA54" s="1"/>
      <c r="NPB54" s="1"/>
      <c r="NPC54" s="1"/>
      <c r="NPD54" s="1"/>
      <c r="NPE54" s="1"/>
      <c r="NPF54" s="1"/>
      <c r="NPG54" s="1"/>
      <c r="NPH54" s="1"/>
      <c r="NPI54" s="1"/>
      <c r="NPJ54" s="1"/>
      <c r="NPK54" s="1"/>
      <c r="NPL54" s="1"/>
      <c r="NPM54" s="1"/>
      <c r="NPN54" s="1"/>
      <c r="NPO54" s="1"/>
      <c r="NPP54" s="1"/>
      <c r="NPQ54" s="1"/>
      <c r="NPR54" s="1"/>
      <c r="NPS54" s="1"/>
      <c r="NPT54" s="1"/>
      <c r="NPU54" s="1"/>
      <c r="NPV54" s="1"/>
      <c r="NPW54" s="1"/>
      <c r="NPX54" s="1"/>
      <c r="NPY54" s="1"/>
      <c r="NPZ54" s="1"/>
      <c r="NQA54" s="1"/>
      <c r="NQB54" s="1"/>
      <c r="NQC54" s="1"/>
      <c r="NQD54" s="1"/>
      <c r="NQE54" s="1"/>
      <c r="NQF54" s="1"/>
      <c r="NQG54" s="1"/>
      <c r="NQH54" s="1"/>
      <c r="NQI54" s="1"/>
      <c r="NQJ54" s="1"/>
      <c r="NQK54" s="1"/>
      <c r="NQL54" s="1"/>
      <c r="NQM54" s="1"/>
      <c r="NQN54" s="1"/>
      <c r="NQO54" s="1"/>
      <c r="NQP54" s="1"/>
      <c r="NQQ54" s="1"/>
      <c r="NQR54" s="1"/>
      <c r="NQS54" s="1"/>
      <c r="NQT54" s="1"/>
      <c r="NQU54" s="1"/>
      <c r="NQV54" s="1"/>
      <c r="NQW54" s="1"/>
      <c r="NQX54" s="1"/>
      <c r="NQY54" s="1"/>
      <c r="NQZ54" s="1"/>
      <c r="NRA54" s="1"/>
      <c r="NRB54" s="1"/>
      <c r="NRC54" s="1"/>
      <c r="NRD54" s="1"/>
      <c r="NRE54" s="1"/>
      <c r="NRF54" s="1"/>
      <c r="NRG54" s="1"/>
      <c r="NRH54" s="1"/>
      <c r="NRI54" s="1"/>
      <c r="NRJ54" s="1"/>
      <c r="NRK54" s="1"/>
      <c r="NRL54" s="1"/>
      <c r="NRM54" s="1"/>
      <c r="NRN54" s="1"/>
      <c r="NRO54" s="1"/>
      <c r="NRP54" s="1"/>
      <c r="NRQ54" s="1"/>
      <c r="NRR54" s="1"/>
      <c r="NRS54" s="1"/>
      <c r="NRT54" s="1"/>
      <c r="NRU54" s="1"/>
      <c r="NRV54" s="1"/>
      <c r="NRW54" s="1"/>
      <c r="NRX54" s="1"/>
      <c r="NRY54" s="1"/>
      <c r="NRZ54" s="1"/>
      <c r="NSA54" s="1"/>
      <c r="NSB54" s="1"/>
      <c r="NSC54" s="1"/>
      <c r="NSD54" s="1"/>
      <c r="NSE54" s="1"/>
      <c r="NSF54" s="1"/>
      <c r="NSG54" s="1"/>
      <c r="NSH54" s="1"/>
      <c r="NSI54" s="1"/>
      <c r="NSJ54" s="1"/>
      <c r="NSK54" s="1"/>
      <c r="NSL54" s="1"/>
      <c r="NSM54" s="1"/>
      <c r="NSN54" s="1"/>
      <c r="NSO54" s="1"/>
      <c r="NSP54" s="1"/>
      <c r="NSQ54" s="1"/>
      <c r="NSR54" s="1"/>
      <c r="NSS54" s="1"/>
      <c r="NST54" s="1"/>
      <c r="NSU54" s="1"/>
      <c r="NSV54" s="1"/>
      <c r="NSW54" s="1"/>
      <c r="NSX54" s="1"/>
      <c r="NSY54" s="1"/>
      <c r="NSZ54" s="1"/>
      <c r="NTA54" s="1"/>
      <c r="NTB54" s="1"/>
      <c r="NTC54" s="1"/>
      <c r="NTD54" s="1"/>
      <c r="NTE54" s="1"/>
      <c r="NTF54" s="1"/>
      <c r="NTG54" s="1"/>
      <c r="NTH54" s="1"/>
      <c r="NTI54" s="1"/>
      <c r="NTJ54" s="1"/>
      <c r="NTK54" s="1"/>
      <c r="NTL54" s="1"/>
      <c r="NTM54" s="1"/>
      <c r="NTN54" s="1"/>
      <c r="NTO54" s="1"/>
      <c r="NTP54" s="1"/>
      <c r="NTQ54" s="1"/>
      <c r="NTR54" s="1"/>
      <c r="NTS54" s="1"/>
      <c r="NTT54" s="1"/>
      <c r="NTU54" s="1"/>
      <c r="NTV54" s="1"/>
      <c r="NTW54" s="1"/>
      <c r="NTX54" s="1"/>
      <c r="NTY54" s="1"/>
      <c r="NTZ54" s="1"/>
      <c r="NUA54" s="1"/>
      <c r="NUB54" s="1"/>
      <c r="NUC54" s="1"/>
      <c r="NUD54" s="1"/>
      <c r="NUE54" s="1"/>
      <c r="NUF54" s="1"/>
      <c r="NUG54" s="1"/>
      <c r="NUH54" s="1"/>
      <c r="NUI54" s="1"/>
      <c r="NUJ54" s="1"/>
      <c r="NUK54" s="1"/>
      <c r="NUL54" s="1"/>
      <c r="NUM54" s="1"/>
      <c r="NUN54" s="1"/>
      <c r="NUO54" s="1"/>
      <c r="NUP54" s="1"/>
      <c r="NUQ54" s="1"/>
      <c r="NUR54" s="1"/>
      <c r="NUS54" s="1"/>
      <c r="NUT54" s="1"/>
      <c r="NUU54" s="1"/>
      <c r="NUV54" s="1"/>
      <c r="NUW54" s="1"/>
      <c r="NUX54" s="1"/>
      <c r="NUY54" s="1"/>
      <c r="NUZ54" s="1"/>
      <c r="NVA54" s="1"/>
      <c r="NVB54" s="1"/>
      <c r="NVC54" s="1"/>
      <c r="NVD54" s="1"/>
      <c r="NVE54" s="1"/>
      <c r="NVF54" s="1"/>
      <c r="NVG54" s="1"/>
      <c r="NVH54" s="1"/>
      <c r="NVI54" s="1"/>
      <c r="NVJ54" s="1"/>
      <c r="NVK54" s="1"/>
      <c r="NVL54" s="1"/>
      <c r="NVM54" s="1"/>
      <c r="NVN54" s="1"/>
      <c r="NVO54" s="1"/>
      <c r="NVP54" s="1"/>
      <c r="NVQ54" s="1"/>
      <c r="NVR54" s="1"/>
      <c r="NVS54" s="1"/>
      <c r="NVT54" s="1"/>
      <c r="NVU54" s="1"/>
      <c r="NVV54" s="1"/>
      <c r="NVW54" s="1"/>
      <c r="NVX54" s="1"/>
      <c r="NVY54" s="1"/>
      <c r="NVZ54" s="1"/>
      <c r="NWA54" s="1"/>
      <c r="NWB54" s="1"/>
      <c r="NWC54" s="1"/>
      <c r="NWD54" s="1"/>
      <c r="NWE54" s="1"/>
      <c r="NWF54" s="1"/>
      <c r="NWG54" s="1"/>
      <c r="NWH54" s="1"/>
      <c r="NWI54" s="1"/>
      <c r="NWJ54" s="1"/>
      <c r="NWK54" s="1"/>
      <c r="NWL54" s="1"/>
      <c r="NWM54" s="1"/>
      <c r="NWN54" s="1"/>
      <c r="NWO54" s="1"/>
      <c r="NWP54" s="1"/>
      <c r="NWQ54" s="1"/>
      <c r="NWR54" s="1"/>
      <c r="NWS54" s="1"/>
      <c r="NWT54" s="1"/>
      <c r="NWU54" s="1"/>
      <c r="NWV54" s="1"/>
      <c r="NWW54" s="1"/>
      <c r="NWX54" s="1"/>
      <c r="NWY54" s="1"/>
      <c r="NWZ54" s="1"/>
      <c r="NXA54" s="1"/>
      <c r="NXB54" s="1"/>
      <c r="NXC54" s="1"/>
      <c r="NXD54" s="1"/>
      <c r="NXE54" s="1"/>
      <c r="NXF54" s="1"/>
      <c r="NXG54" s="1"/>
      <c r="NXH54" s="1"/>
      <c r="NXI54" s="1"/>
      <c r="NXJ54" s="1"/>
      <c r="NXK54" s="1"/>
      <c r="NXL54" s="1"/>
      <c r="NXM54" s="1"/>
      <c r="NXN54" s="1"/>
      <c r="NXO54" s="1"/>
      <c r="NXP54" s="1"/>
      <c r="NXQ54" s="1"/>
      <c r="NXR54" s="1"/>
      <c r="NXS54" s="1"/>
      <c r="NXT54" s="1"/>
      <c r="NXU54" s="1"/>
      <c r="NXV54" s="1"/>
      <c r="NXW54" s="1"/>
      <c r="NXX54" s="1"/>
      <c r="NXY54" s="1"/>
      <c r="NXZ54" s="1"/>
      <c r="NYA54" s="1"/>
      <c r="NYB54" s="1"/>
      <c r="NYC54" s="1"/>
      <c r="NYD54" s="1"/>
      <c r="NYE54" s="1"/>
      <c r="NYF54" s="1"/>
      <c r="NYG54" s="1"/>
      <c r="NYH54" s="1"/>
      <c r="NYI54" s="1"/>
      <c r="NYJ54" s="1"/>
      <c r="NYK54" s="1"/>
      <c r="NYL54" s="1"/>
      <c r="NYM54" s="1"/>
      <c r="NYN54" s="1"/>
      <c r="NYO54" s="1"/>
      <c r="NYP54" s="1"/>
      <c r="NYQ54" s="1"/>
      <c r="NYR54" s="1"/>
      <c r="NYS54" s="1"/>
      <c r="NYT54" s="1"/>
      <c r="NYU54" s="1"/>
      <c r="NYV54" s="1"/>
      <c r="NYW54" s="1"/>
      <c r="NYX54" s="1"/>
      <c r="NYY54" s="1"/>
      <c r="NYZ54" s="1"/>
      <c r="NZA54" s="1"/>
      <c r="NZB54" s="1"/>
      <c r="NZC54" s="1"/>
      <c r="NZD54" s="1"/>
      <c r="NZE54" s="1"/>
      <c r="NZF54" s="1"/>
      <c r="NZG54" s="1"/>
      <c r="NZH54" s="1"/>
      <c r="NZI54" s="1"/>
      <c r="NZJ54" s="1"/>
      <c r="NZK54" s="1"/>
      <c r="NZL54" s="1"/>
      <c r="NZM54" s="1"/>
      <c r="NZN54" s="1"/>
      <c r="NZO54" s="1"/>
      <c r="NZP54" s="1"/>
      <c r="NZQ54" s="1"/>
      <c r="NZR54" s="1"/>
      <c r="NZS54" s="1"/>
      <c r="NZT54" s="1"/>
      <c r="NZU54" s="1"/>
      <c r="NZV54" s="1"/>
      <c r="NZW54" s="1"/>
      <c r="NZX54" s="1"/>
      <c r="NZY54" s="1"/>
      <c r="NZZ54" s="1"/>
      <c r="OAA54" s="1"/>
      <c r="OAB54" s="1"/>
      <c r="OAC54" s="1"/>
      <c r="OAD54" s="1"/>
      <c r="OAE54" s="1"/>
      <c r="OAF54" s="1"/>
      <c r="OAG54" s="1"/>
      <c r="OAH54" s="1"/>
      <c r="OAI54" s="1"/>
      <c r="OAJ54" s="1"/>
      <c r="OAK54" s="1"/>
      <c r="OAL54" s="1"/>
      <c r="OAM54" s="1"/>
      <c r="OAN54" s="1"/>
      <c r="OAO54" s="1"/>
      <c r="OAP54" s="1"/>
      <c r="OAQ54" s="1"/>
      <c r="OAR54" s="1"/>
      <c r="OAS54" s="1"/>
      <c r="OAT54" s="1"/>
      <c r="OAU54" s="1"/>
      <c r="OAV54" s="1"/>
      <c r="OAW54" s="1"/>
      <c r="OAX54" s="1"/>
      <c r="OAY54" s="1"/>
      <c r="OAZ54" s="1"/>
      <c r="OBA54" s="1"/>
      <c r="OBB54" s="1"/>
      <c r="OBC54" s="1"/>
      <c r="OBD54" s="1"/>
      <c r="OBE54" s="1"/>
      <c r="OBF54" s="1"/>
      <c r="OBG54" s="1"/>
      <c r="OBH54" s="1"/>
      <c r="OBI54" s="1"/>
      <c r="OBJ54" s="1"/>
      <c r="OBK54" s="1"/>
      <c r="OBL54" s="1"/>
      <c r="OBM54" s="1"/>
      <c r="OBN54" s="1"/>
      <c r="OBO54" s="1"/>
      <c r="OBP54" s="1"/>
      <c r="OBQ54" s="1"/>
      <c r="OBR54" s="1"/>
      <c r="OBS54" s="1"/>
      <c r="OBT54" s="1"/>
      <c r="OBU54" s="1"/>
      <c r="OBV54" s="1"/>
      <c r="OBW54" s="1"/>
      <c r="OBX54" s="1"/>
      <c r="OBY54" s="1"/>
      <c r="OBZ54" s="1"/>
      <c r="OCA54" s="1"/>
      <c r="OCB54" s="1"/>
      <c r="OCC54" s="1"/>
      <c r="OCD54" s="1"/>
      <c r="OCE54" s="1"/>
      <c r="OCF54" s="1"/>
      <c r="OCG54" s="1"/>
      <c r="OCH54" s="1"/>
      <c r="OCI54" s="1"/>
      <c r="OCJ54" s="1"/>
      <c r="OCK54" s="1"/>
      <c r="OCL54" s="1"/>
      <c r="OCM54" s="1"/>
      <c r="OCN54" s="1"/>
      <c r="OCO54" s="1"/>
      <c r="OCP54" s="1"/>
      <c r="OCQ54" s="1"/>
      <c r="OCR54" s="1"/>
      <c r="OCS54" s="1"/>
      <c r="OCT54" s="1"/>
      <c r="OCU54" s="1"/>
      <c r="OCV54" s="1"/>
      <c r="OCW54" s="1"/>
      <c r="OCX54" s="1"/>
      <c r="OCY54" s="1"/>
      <c r="OCZ54" s="1"/>
      <c r="ODA54" s="1"/>
      <c r="ODB54" s="1"/>
      <c r="ODC54" s="1"/>
      <c r="ODD54" s="1"/>
      <c r="ODE54" s="1"/>
      <c r="ODF54" s="1"/>
      <c r="ODG54" s="1"/>
      <c r="ODH54" s="1"/>
      <c r="ODI54" s="1"/>
      <c r="ODJ54" s="1"/>
      <c r="ODK54" s="1"/>
      <c r="ODL54" s="1"/>
      <c r="ODM54" s="1"/>
      <c r="ODN54" s="1"/>
      <c r="ODO54" s="1"/>
      <c r="ODP54" s="1"/>
      <c r="ODQ54" s="1"/>
      <c r="ODR54" s="1"/>
      <c r="ODS54" s="1"/>
      <c r="ODT54" s="1"/>
      <c r="ODU54" s="1"/>
      <c r="ODV54" s="1"/>
      <c r="ODW54" s="1"/>
      <c r="ODX54" s="1"/>
      <c r="ODY54" s="1"/>
      <c r="ODZ54" s="1"/>
      <c r="OEA54" s="1"/>
      <c r="OEB54" s="1"/>
      <c r="OEC54" s="1"/>
      <c r="OED54" s="1"/>
      <c r="OEE54" s="1"/>
      <c r="OEF54" s="1"/>
      <c r="OEG54" s="1"/>
      <c r="OEH54" s="1"/>
      <c r="OEI54" s="1"/>
      <c r="OEJ54" s="1"/>
      <c r="OEK54" s="1"/>
      <c r="OEL54" s="1"/>
      <c r="OEM54" s="1"/>
      <c r="OEN54" s="1"/>
      <c r="OEO54" s="1"/>
      <c r="OEP54" s="1"/>
      <c r="OEQ54" s="1"/>
      <c r="OER54" s="1"/>
      <c r="OES54" s="1"/>
      <c r="OET54" s="1"/>
      <c r="OEU54" s="1"/>
      <c r="OEV54" s="1"/>
      <c r="OEW54" s="1"/>
      <c r="OEX54" s="1"/>
      <c r="OEY54" s="1"/>
      <c r="OEZ54" s="1"/>
      <c r="OFA54" s="1"/>
      <c r="OFB54" s="1"/>
      <c r="OFC54" s="1"/>
      <c r="OFD54" s="1"/>
      <c r="OFE54" s="1"/>
      <c r="OFF54" s="1"/>
      <c r="OFG54" s="1"/>
      <c r="OFH54" s="1"/>
      <c r="OFI54" s="1"/>
      <c r="OFJ54" s="1"/>
      <c r="OFK54" s="1"/>
      <c r="OFL54" s="1"/>
      <c r="OFM54" s="1"/>
      <c r="OFN54" s="1"/>
      <c r="OFO54" s="1"/>
      <c r="OFP54" s="1"/>
      <c r="OFQ54" s="1"/>
      <c r="OFR54" s="1"/>
      <c r="OFS54" s="1"/>
      <c r="OFT54" s="1"/>
      <c r="OFU54" s="1"/>
      <c r="OFV54" s="1"/>
      <c r="OFW54" s="1"/>
      <c r="OFX54" s="1"/>
      <c r="OFY54" s="1"/>
      <c r="OFZ54" s="1"/>
      <c r="OGA54" s="1"/>
      <c r="OGB54" s="1"/>
      <c r="OGC54" s="1"/>
      <c r="OGD54" s="1"/>
      <c r="OGE54" s="1"/>
      <c r="OGF54" s="1"/>
      <c r="OGG54" s="1"/>
      <c r="OGH54" s="1"/>
      <c r="OGI54" s="1"/>
      <c r="OGJ54" s="1"/>
      <c r="OGK54" s="1"/>
      <c r="OGL54" s="1"/>
      <c r="OGM54" s="1"/>
      <c r="OGN54" s="1"/>
      <c r="OGO54" s="1"/>
      <c r="OGP54" s="1"/>
      <c r="OGQ54" s="1"/>
      <c r="OGR54" s="1"/>
      <c r="OGS54" s="1"/>
      <c r="OGT54" s="1"/>
      <c r="OGU54" s="1"/>
      <c r="OGV54" s="1"/>
      <c r="OGW54" s="1"/>
      <c r="OGX54" s="1"/>
      <c r="OGY54" s="1"/>
      <c r="OGZ54" s="1"/>
      <c r="OHA54" s="1"/>
      <c r="OHB54" s="1"/>
      <c r="OHC54" s="1"/>
      <c r="OHD54" s="1"/>
      <c r="OHE54" s="1"/>
      <c r="OHF54" s="1"/>
      <c r="OHG54" s="1"/>
      <c r="OHH54" s="1"/>
      <c r="OHI54" s="1"/>
      <c r="OHJ54" s="1"/>
      <c r="OHK54" s="1"/>
      <c r="OHL54" s="1"/>
      <c r="OHM54" s="1"/>
      <c r="OHN54" s="1"/>
      <c r="OHO54" s="1"/>
      <c r="OHP54" s="1"/>
      <c r="OHQ54" s="1"/>
      <c r="OHR54" s="1"/>
      <c r="OHS54" s="1"/>
      <c r="OHT54" s="1"/>
      <c r="OHU54" s="1"/>
      <c r="OHV54" s="1"/>
      <c r="OHW54" s="1"/>
      <c r="OHX54" s="1"/>
      <c r="OHY54" s="1"/>
      <c r="OHZ54" s="1"/>
      <c r="OIA54" s="1"/>
      <c r="OIB54" s="1"/>
      <c r="OIC54" s="1"/>
      <c r="OID54" s="1"/>
      <c r="OIE54" s="1"/>
      <c r="OIF54" s="1"/>
      <c r="OIG54" s="1"/>
      <c r="OIH54" s="1"/>
      <c r="OII54" s="1"/>
      <c r="OIJ54" s="1"/>
      <c r="OIK54" s="1"/>
      <c r="OIL54" s="1"/>
      <c r="OIM54" s="1"/>
      <c r="OIN54" s="1"/>
      <c r="OIO54" s="1"/>
      <c r="OIP54" s="1"/>
      <c r="OIQ54" s="1"/>
      <c r="OIR54" s="1"/>
      <c r="OIS54" s="1"/>
      <c r="OIT54" s="1"/>
      <c r="OIU54" s="1"/>
      <c r="OIV54" s="1"/>
      <c r="OIW54" s="1"/>
      <c r="OIX54" s="1"/>
      <c r="OIY54" s="1"/>
      <c r="OIZ54" s="1"/>
      <c r="OJA54" s="1"/>
      <c r="OJB54" s="1"/>
      <c r="OJC54" s="1"/>
      <c r="OJD54" s="1"/>
      <c r="OJE54" s="1"/>
      <c r="OJF54" s="1"/>
      <c r="OJG54" s="1"/>
      <c r="OJH54" s="1"/>
      <c r="OJI54" s="1"/>
      <c r="OJJ54" s="1"/>
      <c r="OJK54" s="1"/>
      <c r="OJL54" s="1"/>
      <c r="OJM54" s="1"/>
      <c r="OJN54" s="1"/>
      <c r="OJO54" s="1"/>
      <c r="OJP54" s="1"/>
      <c r="OJQ54" s="1"/>
      <c r="OJR54" s="1"/>
      <c r="OJS54" s="1"/>
      <c r="OJT54" s="1"/>
      <c r="OJU54" s="1"/>
      <c r="OJV54" s="1"/>
      <c r="OJW54" s="1"/>
      <c r="OJX54" s="1"/>
      <c r="OJY54" s="1"/>
      <c r="OJZ54" s="1"/>
      <c r="OKA54" s="1"/>
      <c r="OKB54" s="1"/>
      <c r="OKC54" s="1"/>
      <c r="OKD54" s="1"/>
      <c r="OKE54" s="1"/>
      <c r="OKF54" s="1"/>
      <c r="OKG54" s="1"/>
      <c r="OKH54" s="1"/>
      <c r="OKI54" s="1"/>
      <c r="OKJ54" s="1"/>
      <c r="OKK54" s="1"/>
      <c r="OKL54" s="1"/>
      <c r="OKM54" s="1"/>
      <c r="OKN54" s="1"/>
      <c r="OKO54" s="1"/>
      <c r="OKP54" s="1"/>
      <c r="OKQ54" s="1"/>
      <c r="OKR54" s="1"/>
      <c r="OKS54" s="1"/>
      <c r="OKT54" s="1"/>
      <c r="OKU54" s="1"/>
      <c r="OKV54" s="1"/>
      <c r="OKW54" s="1"/>
      <c r="OKX54" s="1"/>
      <c r="OKY54" s="1"/>
      <c r="OKZ54" s="1"/>
      <c r="OLA54" s="1"/>
      <c r="OLB54" s="1"/>
      <c r="OLC54" s="1"/>
      <c r="OLD54" s="1"/>
      <c r="OLE54" s="1"/>
      <c r="OLF54" s="1"/>
      <c r="OLG54" s="1"/>
      <c r="OLH54" s="1"/>
      <c r="OLI54" s="1"/>
      <c r="OLJ54" s="1"/>
      <c r="OLK54" s="1"/>
      <c r="OLL54" s="1"/>
      <c r="OLM54" s="1"/>
      <c r="OLN54" s="1"/>
      <c r="OLO54" s="1"/>
      <c r="OLP54" s="1"/>
      <c r="OLQ54" s="1"/>
      <c r="OLR54" s="1"/>
      <c r="OLS54" s="1"/>
      <c r="OLT54" s="1"/>
      <c r="OLU54" s="1"/>
      <c r="OLV54" s="1"/>
      <c r="OLW54" s="1"/>
      <c r="OLX54" s="1"/>
      <c r="OLY54" s="1"/>
      <c r="OLZ54" s="1"/>
      <c r="OMA54" s="1"/>
      <c r="OMB54" s="1"/>
      <c r="OMC54" s="1"/>
      <c r="OMD54" s="1"/>
      <c r="OME54" s="1"/>
      <c r="OMF54" s="1"/>
      <c r="OMG54" s="1"/>
      <c r="OMH54" s="1"/>
      <c r="OMI54" s="1"/>
      <c r="OMJ54" s="1"/>
      <c r="OMK54" s="1"/>
      <c r="OML54" s="1"/>
      <c r="OMM54" s="1"/>
      <c r="OMN54" s="1"/>
      <c r="OMO54" s="1"/>
      <c r="OMP54" s="1"/>
      <c r="OMQ54" s="1"/>
      <c r="OMR54" s="1"/>
      <c r="OMS54" s="1"/>
      <c r="OMT54" s="1"/>
      <c r="OMU54" s="1"/>
      <c r="OMV54" s="1"/>
      <c r="OMW54" s="1"/>
      <c r="OMX54" s="1"/>
      <c r="OMY54" s="1"/>
      <c r="OMZ54" s="1"/>
      <c r="ONA54" s="1"/>
      <c r="ONB54" s="1"/>
      <c r="ONC54" s="1"/>
      <c r="OND54" s="1"/>
      <c r="ONE54" s="1"/>
      <c r="ONF54" s="1"/>
      <c r="ONG54" s="1"/>
      <c r="ONH54" s="1"/>
      <c r="ONI54" s="1"/>
      <c r="ONJ54" s="1"/>
      <c r="ONK54" s="1"/>
      <c r="ONL54" s="1"/>
      <c r="ONM54" s="1"/>
      <c r="ONN54" s="1"/>
      <c r="ONO54" s="1"/>
      <c r="ONP54" s="1"/>
      <c r="ONQ54" s="1"/>
      <c r="ONR54" s="1"/>
      <c r="ONS54" s="1"/>
      <c r="ONT54" s="1"/>
      <c r="ONU54" s="1"/>
      <c r="ONV54" s="1"/>
      <c r="ONW54" s="1"/>
      <c r="ONX54" s="1"/>
      <c r="ONY54" s="1"/>
      <c r="ONZ54" s="1"/>
      <c r="OOA54" s="1"/>
      <c r="OOB54" s="1"/>
      <c r="OOC54" s="1"/>
      <c r="OOD54" s="1"/>
      <c r="OOE54" s="1"/>
      <c r="OOF54" s="1"/>
      <c r="OOG54" s="1"/>
      <c r="OOH54" s="1"/>
      <c r="OOI54" s="1"/>
      <c r="OOJ54" s="1"/>
      <c r="OOK54" s="1"/>
      <c r="OOL54" s="1"/>
      <c r="OOM54" s="1"/>
      <c r="OON54" s="1"/>
      <c r="OOO54" s="1"/>
      <c r="OOP54" s="1"/>
      <c r="OOQ54" s="1"/>
      <c r="OOR54" s="1"/>
      <c r="OOS54" s="1"/>
      <c r="OOT54" s="1"/>
      <c r="OOU54" s="1"/>
      <c r="OOV54" s="1"/>
      <c r="OOW54" s="1"/>
      <c r="OOX54" s="1"/>
      <c r="OOY54" s="1"/>
      <c r="OOZ54" s="1"/>
      <c r="OPA54" s="1"/>
      <c r="OPB54" s="1"/>
      <c r="OPC54" s="1"/>
      <c r="OPD54" s="1"/>
      <c r="OPE54" s="1"/>
      <c r="OPF54" s="1"/>
      <c r="OPG54" s="1"/>
      <c r="OPH54" s="1"/>
      <c r="OPI54" s="1"/>
      <c r="OPJ54" s="1"/>
      <c r="OPK54" s="1"/>
      <c r="OPL54" s="1"/>
      <c r="OPM54" s="1"/>
      <c r="OPN54" s="1"/>
      <c r="OPO54" s="1"/>
      <c r="OPP54" s="1"/>
      <c r="OPQ54" s="1"/>
      <c r="OPR54" s="1"/>
      <c r="OPS54" s="1"/>
      <c r="OPT54" s="1"/>
      <c r="OPU54" s="1"/>
      <c r="OPV54" s="1"/>
      <c r="OPW54" s="1"/>
      <c r="OPX54" s="1"/>
      <c r="OPY54" s="1"/>
      <c r="OPZ54" s="1"/>
      <c r="OQA54" s="1"/>
      <c r="OQB54" s="1"/>
      <c r="OQC54" s="1"/>
      <c r="OQD54" s="1"/>
      <c r="OQE54" s="1"/>
      <c r="OQF54" s="1"/>
      <c r="OQG54" s="1"/>
      <c r="OQH54" s="1"/>
      <c r="OQI54" s="1"/>
      <c r="OQJ54" s="1"/>
      <c r="OQK54" s="1"/>
      <c r="OQL54" s="1"/>
      <c r="OQM54" s="1"/>
      <c r="OQN54" s="1"/>
      <c r="OQO54" s="1"/>
      <c r="OQP54" s="1"/>
      <c r="OQQ54" s="1"/>
      <c r="OQR54" s="1"/>
      <c r="OQS54" s="1"/>
      <c r="OQT54" s="1"/>
      <c r="OQU54" s="1"/>
      <c r="OQV54" s="1"/>
      <c r="OQW54" s="1"/>
      <c r="OQX54" s="1"/>
      <c r="OQY54" s="1"/>
      <c r="OQZ54" s="1"/>
      <c r="ORA54" s="1"/>
      <c r="ORB54" s="1"/>
      <c r="ORC54" s="1"/>
      <c r="ORD54" s="1"/>
      <c r="ORE54" s="1"/>
      <c r="ORF54" s="1"/>
      <c r="ORG54" s="1"/>
      <c r="ORH54" s="1"/>
      <c r="ORI54" s="1"/>
      <c r="ORJ54" s="1"/>
      <c r="ORK54" s="1"/>
      <c r="ORL54" s="1"/>
      <c r="ORM54" s="1"/>
      <c r="ORN54" s="1"/>
      <c r="ORO54" s="1"/>
      <c r="ORP54" s="1"/>
      <c r="ORQ54" s="1"/>
      <c r="ORR54" s="1"/>
      <c r="ORS54" s="1"/>
      <c r="ORT54" s="1"/>
      <c r="ORU54" s="1"/>
      <c r="ORV54" s="1"/>
      <c r="ORW54" s="1"/>
      <c r="ORX54" s="1"/>
      <c r="ORY54" s="1"/>
      <c r="ORZ54" s="1"/>
      <c r="OSA54" s="1"/>
      <c r="OSB54" s="1"/>
      <c r="OSC54" s="1"/>
      <c r="OSD54" s="1"/>
      <c r="OSE54" s="1"/>
      <c r="OSF54" s="1"/>
      <c r="OSG54" s="1"/>
      <c r="OSH54" s="1"/>
      <c r="OSI54" s="1"/>
      <c r="OSJ54" s="1"/>
      <c r="OSK54" s="1"/>
      <c r="OSL54" s="1"/>
      <c r="OSM54" s="1"/>
      <c r="OSN54" s="1"/>
      <c r="OSO54" s="1"/>
      <c r="OSP54" s="1"/>
      <c r="OSQ54" s="1"/>
      <c r="OSR54" s="1"/>
      <c r="OSS54" s="1"/>
      <c r="OST54" s="1"/>
      <c r="OSU54" s="1"/>
      <c r="OSV54" s="1"/>
      <c r="OSW54" s="1"/>
      <c r="OSX54" s="1"/>
      <c r="OSY54" s="1"/>
      <c r="OSZ54" s="1"/>
      <c r="OTA54" s="1"/>
      <c r="OTB54" s="1"/>
      <c r="OTC54" s="1"/>
      <c r="OTD54" s="1"/>
      <c r="OTE54" s="1"/>
      <c r="OTF54" s="1"/>
      <c r="OTG54" s="1"/>
      <c r="OTH54" s="1"/>
      <c r="OTI54" s="1"/>
      <c r="OTJ54" s="1"/>
      <c r="OTK54" s="1"/>
      <c r="OTL54" s="1"/>
      <c r="OTM54" s="1"/>
      <c r="OTN54" s="1"/>
      <c r="OTO54" s="1"/>
      <c r="OTP54" s="1"/>
      <c r="OTQ54" s="1"/>
      <c r="OTR54" s="1"/>
      <c r="OTS54" s="1"/>
      <c r="OTT54" s="1"/>
      <c r="OTU54" s="1"/>
      <c r="OTV54" s="1"/>
      <c r="OTW54" s="1"/>
      <c r="OTX54" s="1"/>
      <c r="OTY54" s="1"/>
      <c r="OTZ54" s="1"/>
      <c r="OUA54" s="1"/>
      <c r="OUB54" s="1"/>
      <c r="OUC54" s="1"/>
      <c r="OUD54" s="1"/>
      <c r="OUE54" s="1"/>
      <c r="OUF54" s="1"/>
      <c r="OUG54" s="1"/>
      <c r="OUH54" s="1"/>
      <c r="OUI54" s="1"/>
      <c r="OUJ54" s="1"/>
      <c r="OUK54" s="1"/>
      <c r="OUL54" s="1"/>
      <c r="OUM54" s="1"/>
      <c r="OUN54" s="1"/>
      <c r="OUO54" s="1"/>
      <c r="OUP54" s="1"/>
      <c r="OUQ54" s="1"/>
      <c r="OUR54" s="1"/>
      <c r="OUS54" s="1"/>
      <c r="OUT54" s="1"/>
      <c r="OUU54" s="1"/>
      <c r="OUV54" s="1"/>
      <c r="OUW54" s="1"/>
      <c r="OUX54" s="1"/>
      <c r="OUY54" s="1"/>
      <c r="OUZ54" s="1"/>
      <c r="OVA54" s="1"/>
      <c r="OVB54" s="1"/>
      <c r="OVC54" s="1"/>
      <c r="OVD54" s="1"/>
      <c r="OVE54" s="1"/>
      <c r="OVF54" s="1"/>
      <c r="OVG54" s="1"/>
      <c r="OVH54" s="1"/>
      <c r="OVI54" s="1"/>
      <c r="OVJ54" s="1"/>
      <c r="OVK54" s="1"/>
      <c r="OVL54" s="1"/>
      <c r="OVM54" s="1"/>
      <c r="OVN54" s="1"/>
      <c r="OVO54" s="1"/>
      <c r="OVP54" s="1"/>
      <c r="OVQ54" s="1"/>
      <c r="OVR54" s="1"/>
      <c r="OVS54" s="1"/>
      <c r="OVT54" s="1"/>
      <c r="OVU54" s="1"/>
      <c r="OVV54" s="1"/>
      <c r="OVW54" s="1"/>
      <c r="OVX54" s="1"/>
      <c r="OVY54" s="1"/>
      <c r="OVZ54" s="1"/>
      <c r="OWA54" s="1"/>
      <c r="OWB54" s="1"/>
      <c r="OWC54" s="1"/>
      <c r="OWD54" s="1"/>
      <c r="OWE54" s="1"/>
      <c r="OWF54" s="1"/>
      <c r="OWG54" s="1"/>
      <c r="OWH54" s="1"/>
      <c r="OWI54" s="1"/>
      <c r="OWJ54" s="1"/>
      <c r="OWK54" s="1"/>
      <c r="OWL54" s="1"/>
      <c r="OWM54" s="1"/>
      <c r="OWN54" s="1"/>
      <c r="OWO54" s="1"/>
      <c r="OWP54" s="1"/>
      <c r="OWQ54" s="1"/>
      <c r="OWR54" s="1"/>
      <c r="OWS54" s="1"/>
      <c r="OWT54" s="1"/>
      <c r="OWU54" s="1"/>
      <c r="OWV54" s="1"/>
      <c r="OWW54" s="1"/>
      <c r="OWX54" s="1"/>
      <c r="OWY54" s="1"/>
      <c r="OWZ54" s="1"/>
      <c r="OXA54" s="1"/>
      <c r="OXB54" s="1"/>
      <c r="OXC54" s="1"/>
      <c r="OXD54" s="1"/>
      <c r="OXE54" s="1"/>
      <c r="OXF54" s="1"/>
      <c r="OXG54" s="1"/>
      <c r="OXH54" s="1"/>
      <c r="OXI54" s="1"/>
      <c r="OXJ54" s="1"/>
      <c r="OXK54" s="1"/>
      <c r="OXL54" s="1"/>
      <c r="OXM54" s="1"/>
      <c r="OXN54" s="1"/>
      <c r="OXO54" s="1"/>
      <c r="OXP54" s="1"/>
      <c r="OXQ54" s="1"/>
      <c r="OXR54" s="1"/>
      <c r="OXS54" s="1"/>
      <c r="OXT54" s="1"/>
      <c r="OXU54" s="1"/>
      <c r="OXV54" s="1"/>
      <c r="OXW54" s="1"/>
      <c r="OXX54" s="1"/>
      <c r="OXY54" s="1"/>
      <c r="OXZ54" s="1"/>
      <c r="OYA54" s="1"/>
      <c r="OYB54" s="1"/>
      <c r="OYC54" s="1"/>
      <c r="OYD54" s="1"/>
      <c r="OYE54" s="1"/>
      <c r="OYF54" s="1"/>
      <c r="OYG54" s="1"/>
      <c r="OYH54" s="1"/>
      <c r="OYI54" s="1"/>
      <c r="OYJ54" s="1"/>
      <c r="OYK54" s="1"/>
      <c r="OYL54" s="1"/>
      <c r="OYM54" s="1"/>
      <c r="OYN54" s="1"/>
      <c r="OYO54" s="1"/>
      <c r="OYP54" s="1"/>
      <c r="OYQ54" s="1"/>
      <c r="OYR54" s="1"/>
      <c r="OYS54" s="1"/>
      <c r="OYT54" s="1"/>
      <c r="OYU54" s="1"/>
      <c r="OYV54" s="1"/>
      <c r="OYW54" s="1"/>
      <c r="OYX54" s="1"/>
      <c r="OYY54" s="1"/>
      <c r="OYZ54" s="1"/>
      <c r="OZA54" s="1"/>
      <c r="OZB54" s="1"/>
      <c r="OZC54" s="1"/>
      <c r="OZD54" s="1"/>
      <c r="OZE54" s="1"/>
      <c r="OZF54" s="1"/>
      <c r="OZG54" s="1"/>
      <c r="OZH54" s="1"/>
      <c r="OZI54" s="1"/>
      <c r="OZJ54" s="1"/>
      <c r="OZK54" s="1"/>
      <c r="OZL54" s="1"/>
      <c r="OZM54" s="1"/>
      <c r="OZN54" s="1"/>
      <c r="OZO54" s="1"/>
      <c r="OZP54" s="1"/>
      <c r="OZQ54" s="1"/>
      <c r="OZR54" s="1"/>
      <c r="OZS54" s="1"/>
      <c r="OZT54" s="1"/>
      <c r="OZU54" s="1"/>
      <c r="OZV54" s="1"/>
      <c r="OZW54" s="1"/>
      <c r="OZX54" s="1"/>
      <c r="OZY54" s="1"/>
      <c r="OZZ54" s="1"/>
      <c r="PAA54" s="1"/>
      <c r="PAB54" s="1"/>
      <c r="PAC54" s="1"/>
      <c r="PAD54" s="1"/>
      <c r="PAE54" s="1"/>
      <c r="PAF54" s="1"/>
      <c r="PAG54" s="1"/>
      <c r="PAH54" s="1"/>
      <c r="PAI54" s="1"/>
      <c r="PAJ54" s="1"/>
      <c r="PAK54" s="1"/>
      <c r="PAL54" s="1"/>
      <c r="PAM54" s="1"/>
      <c r="PAN54" s="1"/>
      <c r="PAO54" s="1"/>
      <c r="PAP54" s="1"/>
      <c r="PAQ54" s="1"/>
      <c r="PAR54" s="1"/>
      <c r="PAS54" s="1"/>
      <c r="PAT54" s="1"/>
      <c r="PAU54" s="1"/>
      <c r="PAV54" s="1"/>
      <c r="PAW54" s="1"/>
      <c r="PAX54" s="1"/>
      <c r="PAY54" s="1"/>
      <c r="PAZ54" s="1"/>
      <c r="PBA54" s="1"/>
      <c r="PBB54" s="1"/>
      <c r="PBC54" s="1"/>
      <c r="PBD54" s="1"/>
      <c r="PBE54" s="1"/>
      <c r="PBF54" s="1"/>
      <c r="PBG54" s="1"/>
      <c r="PBH54" s="1"/>
      <c r="PBI54" s="1"/>
      <c r="PBJ54" s="1"/>
      <c r="PBK54" s="1"/>
      <c r="PBL54" s="1"/>
      <c r="PBM54" s="1"/>
      <c r="PBN54" s="1"/>
      <c r="PBO54" s="1"/>
      <c r="PBP54" s="1"/>
      <c r="PBQ54" s="1"/>
      <c r="PBR54" s="1"/>
      <c r="PBS54" s="1"/>
      <c r="PBT54" s="1"/>
      <c r="PBU54" s="1"/>
      <c r="PBV54" s="1"/>
      <c r="PBW54" s="1"/>
      <c r="PBX54" s="1"/>
      <c r="PBY54" s="1"/>
      <c r="PBZ54" s="1"/>
      <c r="PCA54" s="1"/>
      <c r="PCB54" s="1"/>
      <c r="PCC54" s="1"/>
      <c r="PCD54" s="1"/>
      <c r="PCE54" s="1"/>
      <c r="PCF54" s="1"/>
      <c r="PCG54" s="1"/>
      <c r="PCH54" s="1"/>
      <c r="PCI54" s="1"/>
      <c r="PCJ54" s="1"/>
      <c r="PCK54" s="1"/>
      <c r="PCL54" s="1"/>
      <c r="PCM54" s="1"/>
      <c r="PCN54" s="1"/>
      <c r="PCO54" s="1"/>
      <c r="PCP54" s="1"/>
      <c r="PCQ54" s="1"/>
      <c r="PCR54" s="1"/>
      <c r="PCS54" s="1"/>
      <c r="PCT54" s="1"/>
      <c r="PCU54" s="1"/>
      <c r="PCV54" s="1"/>
      <c r="PCW54" s="1"/>
      <c r="PCX54" s="1"/>
      <c r="PCY54" s="1"/>
      <c r="PCZ54" s="1"/>
      <c r="PDA54" s="1"/>
      <c r="PDB54" s="1"/>
      <c r="PDC54" s="1"/>
      <c r="PDD54" s="1"/>
      <c r="PDE54" s="1"/>
      <c r="PDF54" s="1"/>
      <c r="PDG54" s="1"/>
      <c r="PDH54" s="1"/>
      <c r="PDI54" s="1"/>
      <c r="PDJ54" s="1"/>
      <c r="PDK54" s="1"/>
      <c r="PDL54" s="1"/>
      <c r="PDM54" s="1"/>
      <c r="PDN54" s="1"/>
      <c r="PDO54" s="1"/>
      <c r="PDP54" s="1"/>
      <c r="PDQ54" s="1"/>
      <c r="PDR54" s="1"/>
      <c r="PDS54" s="1"/>
      <c r="PDT54" s="1"/>
      <c r="PDU54" s="1"/>
      <c r="PDV54" s="1"/>
      <c r="PDW54" s="1"/>
      <c r="PDX54" s="1"/>
      <c r="PDY54" s="1"/>
      <c r="PDZ54" s="1"/>
      <c r="PEA54" s="1"/>
      <c r="PEB54" s="1"/>
      <c r="PEC54" s="1"/>
      <c r="PED54" s="1"/>
      <c r="PEE54" s="1"/>
      <c r="PEF54" s="1"/>
      <c r="PEG54" s="1"/>
      <c r="PEH54" s="1"/>
      <c r="PEI54" s="1"/>
      <c r="PEJ54" s="1"/>
      <c r="PEK54" s="1"/>
      <c r="PEL54" s="1"/>
      <c r="PEM54" s="1"/>
      <c r="PEN54" s="1"/>
      <c r="PEO54" s="1"/>
      <c r="PEP54" s="1"/>
      <c r="PEQ54" s="1"/>
      <c r="PER54" s="1"/>
      <c r="PES54" s="1"/>
      <c r="PET54" s="1"/>
      <c r="PEU54" s="1"/>
      <c r="PEV54" s="1"/>
      <c r="PEW54" s="1"/>
      <c r="PEX54" s="1"/>
      <c r="PEY54" s="1"/>
      <c r="PEZ54" s="1"/>
      <c r="PFA54" s="1"/>
      <c r="PFB54" s="1"/>
      <c r="PFC54" s="1"/>
      <c r="PFD54" s="1"/>
      <c r="PFE54" s="1"/>
      <c r="PFF54" s="1"/>
      <c r="PFG54" s="1"/>
      <c r="PFH54" s="1"/>
      <c r="PFI54" s="1"/>
      <c r="PFJ54" s="1"/>
      <c r="PFK54" s="1"/>
      <c r="PFL54" s="1"/>
      <c r="PFM54" s="1"/>
      <c r="PFN54" s="1"/>
      <c r="PFO54" s="1"/>
      <c r="PFP54" s="1"/>
      <c r="PFQ54" s="1"/>
      <c r="PFR54" s="1"/>
      <c r="PFS54" s="1"/>
      <c r="PFT54" s="1"/>
      <c r="PFU54" s="1"/>
      <c r="PFV54" s="1"/>
      <c r="PFW54" s="1"/>
      <c r="PFX54" s="1"/>
      <c r="PFY54" s="1"/>
      <c r="PFZ54" s="1"/>
      <c r="PGA54" s="1"/>
      <c r="PGB54" s="1"/>
      <c r="PGC54" s="1"/>
      <c r="PGD54" s="1"/>
      <c r="PGE54" s="1"/>
      <c r="PGF54" s="1"/>
      <c r="PGG54" s="1"/>
      <c r="PGH54" s="1"/>
      <c r="PGI54" s="1"/>
      <c r="PGJ54" s="1"/>
      <c r="PGK54" s="1"/>
      <c r="PGL54" s="1"/>
      <c r="PGM54" s="1"/>
      <c r="PGN54" s="1"/>
      <c r="PGO54" s="1"/>
      <c r="PGP54" s="1"/>
      <c r="PGQ54" s="1"/>
      <c r="PGR54" s="1"/>
      <c r="PGS54" s="1"/>
      <c r="PGT54" s="1"/>
      <c r="PGU54" s="1"/>
      <c r="PGV54" s="1"/>
      <c r="PGW54" s="1"/>
      <c r="PGX54" s="1"/>
      <c r="PGY54" s="1"/>
      <c r="PGZ54" s="1"/>
      <c r="PHA54" s="1"/>
      <c r="PHB54" s="1"/>
      <c r="PHC54" s="1"/>
      <c r="PHD54" s="1"/>
      <c r="PHE54" s="1"/>
      <c r="PHF54" s="1"/>
      <c r="PHG54" s="1"/>
      <c r="PHH54" s="1"/>
      <c r="PHI54" s="1"/>
      <c r="PHJ54" s="1"/>
      <c r="PHK54" s="1"/>
      <c r="PHL54" s="1"/>
      <c r="PHM54" s="1"/>
      <c r="PHN54" s="1"/>
      <c r="PHO54" s="1"/>
      <c r="PHP54" s="1"/>
      <c r="PHQ54" s="1"/>
      <c r="PHR54" s="1"/>
      <c r="PHS54" s="1"/>
      <c r="PHT54" s="1"/>
      <c r="PHU54" s="1"/>
      <c r="PHV54" s="1"/>
      <c r="PHW54" s="1"/>
      <c r="PHX54" s="1"/>
      <c r="PHY54" s="1"/>
      <c r="PHZ54" s="1"/>
      <c r="PIA54" s="1"/>
      <c r="PIB54" s="1"/>
      <c r="PIC54" s="1"/>
      <c r="PID54" s="1"/>
      <c r="PIE54" s="1"/>
      <c r="PIF54" s="1"/>
      <c r="PIG54" s="1"/>
      <c r="PIH54" s="1"/>
      <c r="PII54" s="1"/>
      <c r="PIJ54" s="1"/>
      <c r="PIK54" s="1"/>
      <c r="PIL54" s="1"/>
      <c r="PIM54" s="1"/>
      <c r="PIN54" s="1"/>
      <c r="PIO54" s="1"/>
      <c r="PIP54" s="1"/>
      <c r="PIQ54" s="1"/>
      <c r="PIR54" s="1"/>
      <c r="PIS54" s="1"/>
      <c r="PIT54" s="1"/>
      <c r="PIU54" s="1"/>
      <c r="PIV54" s="1"/>
      <c r="PIW54" s="1"/>
      <c r="PIX54" s="1"/>
      <c r="PIY54" s="1"/>
      <c r="PIZ54" s="1"/>
      <c r="PJA54" s="1"/>
      <c r="PJB54" s="1"/>
      <c r="PJC54" s="1"/>
      <c r="PJD54" s="1"/>
      <c r="PJE54" s="1"/>
      <c r="PJF54" s="1"/>
      <c r="PJG54" s="1"/>
      <c r="PJH54" s="1"/>
      <c r="PJI54" s="1"/>
      <c r="PJJ54" s="1"/>
      <c r="PJK54" s="1"/>
      <c r="PJL54" s="1"/>
      <c r="PJM54" s="1"/>
      <c r="PJN54" s="1"/>
      <c r="PJO54" s="1"/>
      <c r="PJP54" s="1"/>
      <c r="PJQ54" s="1"/>
      <c r="PJR54" s="1"/>
      <c r="PJS54" s="1"/>
      <c r="PJT54" s="1"/>
      <c r="PJU54" s="1"/>
      <c r="PJV54" s="1"/>
      <c r="PJW54" s="1"/>
      <c r="PJX54" s="1"/>
      <c r="PJY54" s="1"/>
      <c r="PJZ54" s="1"/>
      <c r="PKA54" s="1"/>
      <c r="PKB54" s="1"/>
      <c r="PKC54" s="1"/>
      <c r="PKD54" s="1"/>
      <c r="PKE54" s="1"/>
      <c r="PKF54" s="1"/>
      <c r="PKG54" s="1"/>
      <c r="PKH54" s="1"/>
      <c r="PKI54" s="1"/>
      <c r="PKJ54" s="1"/>
      <c r="PKK54" s="1"/>
      <c r="PKL54" s="1"/>
      <c r="PKM54" s="1"/>
      <c r="PKN54" s="1"/>
      <c r="PKO54" s="1"/>
      <c r="PKP54" s="1"/>
      <c r="PKQ54" s="1"/>
      <c r="PKR54" s="1"/>
      <c r="PKS54" s="1"/>
      <c r="PKT54" s="1"/>
      <c r="PKU54" s="1"/>
      <c r="PKV54" s="1"/>
      <c r="PKW54" s="1"/>
      <c r="PKX54" s="1"/>
      <c r="PKY54" s="1"/>
      <c r="PKZ54" s="1"/>
      <c r="PLA54" s="1"/>
      <c r="PLB54" s="1"/>
      <c r="PLC54" s="1"/>
      <c r="PLD54" s="1"/>
      <c r="PLE54" s="1"/>
      <c r="PLF54" s="1"/>
      <c r="PLG54" s="1"/>
      <c r="PLH54" s="1"/>
      <c r="PLI54" s="1"/>
      <c r="PLJ54" s="1"/>
      <c r="PLK54" s="1"/>
      <c r="PLL54" s="1"/>
      <c r="PLM54" s="1"/>
      <c r="PLN54" s="1"/>
      <c r="PLO54" s="1"/>
      <c r="PLP54" s="1"/>
      <c r="PLQ54" s="1"/>
      <c r="PLR54" s="1"/>
      <c r="PLS54" s="1"/>
      <c r="PLT54" s="1"/>
      <c r="PLU54" s="1"/>
      <c r="PLV54" s="1"/>
      <c r="PLW54" s="1"/>
      <c r="PLX54" s="1"/>
      <c r="PLY54" s="1"/>
      <c r="PLZ54" s="1"/>
      <c r="PMA54" s="1"/>
      <c r="PMB54" s="1"/>
      <c r="PMC54" s="1"/>
      <c r="PMD54" s="1"/>
      <c r="PME54" s="1"/>
      <c r="PMF54" s="1"/>
      <c r="PMG54" s="1"/>
      <c r="PMH54" s="1"/>
      <c r="PMI54" s="1"/>
      <c r="PMJ54" s="1"/>
      <c r="PMK54" s="1"/>
      <c r="PML54" s="1"/>
      <c r="PMM54" s="1"/>
      <c r="PMN54" s="1"/>
      <c r="PMO54" s="1"/>
      <c r="PMP54" s="1"/>
      <c r="PMQ54" s="1"/>
      <c r="PMR54" s="1"/>
      <c r="PMS54" s="1"/>
      <c r="PMT54" s="1"/>
      <c r="PMU54" s="1"/>
      <c r="PMV54" s="1"/>
      <c r="PMW54" s="1"/>
      <c r="PMX54" s="1"/>
      <c r="PMY54" s="1"/>
      <c r="PMZ54" s="1"/>
      <c r="PNA54" s="1"/>
      <c r="PNB54" s="1"/>
      <c r="PNC54" s="1"/>
      <c r="PND54" s="1"/>
      <c r="PNE54" s="1"/>
      <c r="PNF54" s="1"/>
      <c r="PNG54" s="1"/>
      <c r="PNH54" s="1"/>
      <c r="PNI54" s="1"/>
      <c r="PNJ54" s="1"/>
      <c r="PNK54" s="1"/>
      <c r="PNL54" s="1"/>
      <c r="PNM54" s="1"/>
      <c r="PNN54" s="1"/>
      <c r="PNO54" s="1"/>
      <c r="PNP54" s="1"/>
      <c r="PNQ54" s="1"/>
      <c r="PNR54" s="1"/>
      <c r="PNS54" s="1"/>
      <c r="PNT54" s="1"/>
      <c r="PNU54" s="1"/>
      <c r="PNV54" s="1"/>
      <c r="PNW54" s="1"/>
      <c r="PNX54" s="1"/>
      <c r="PNY54" s="1"/>
      <c r="PNZ54" s="1"/>
      <c r="POA54" s="1"/>
      <c r="POB54" s="1"/>
      <c r="POC54" s="1"/>
      <c r="POD54" s="1"/>
      <c r="POE54" s="1"/>
      <c r="POF54" s="1"/>
      <c r="POG54" s="1"/>
      <c r="POH54" s="1"/>
      <c r="POI54" s="1"/>
      <c r="POJ54" s="1"/>
      <c r="POK54" s="1"/>
      <c r="POL54" s="1"/>
      <c r="POM54" s="1"/>
      <c r="PON54" s="1"/>
      <c r="POO54" s="1"/>
      <c r="POP54" s="1"/>
      <c r="POQ54" s="1"/>
      <c r="POR54" s="1"/>
      <c r="POS54" s="1"/>
      <c r="POT54" s="1"/>
      <c r="POU54" s="1"/>
      <c r="POV54" s="1"/>
      <c r="POW54" s="1"/>
      <c r="POX54" s="1"/>
      <c r="POY54" s="1"/>
      <c r="POZ54" s="1"/>
      <c r="PPA54" s="1"/>
      <c r="PPB54" s="1"/>
      <c r="PPC54" s="1"/>
      <c r="PPD54" s="1"/>
      <c r="PPE54" s="1"/>
      <c r="PPF54" s="1"/>
      <c r="PPG54" s="1"/>
      <c r="PPH54" s="1"/>
      <c r="PPI54" s="1"/>
      <c r="PPJ54" s="1"/>
      <c r="PPK54" s="1"/>
      <c r="PPL54" s="1"/>
      <c r="PPM54" s="1"/>
      <c r="PPN54" s="1"/>
      <c r="PPO54" s="1"/>
      <c r="PPP54" s="1"/>
      <c r="PPQ54" s="1"/>
      <c r="PPR54" s="1"/>
      <c r="PPS54" s="1"/>
      <c r="PPT54" s="1"/>
      <c r="PPU54" s="1"/>
      <c r="PPV54" s="1"/>
      <c r="PPW54" s="1"/>
      <c r="PPX54" s="1"/>
      <c r="PPY54" s="1"/>
      <c r="PPZ54" s="1"/>
      <c r="PQA54" s="1"/>
      <c r="PQB54" s="1"/>
      <c r="PQC54" s="1"/>
      <c r="PQD54" s="1"/>
      <c r="PQE54" s="1"/>
      <c r="PQF54" s="1"/>
      <c r="PQG54" s="1"/>
      <c r="PQH54" s="1"/>
      <c r="PQI54" s="1"/>
      <c r="PQJ54" s="1"/>
      <c r="PQK54" s="1"/>
      <c r="PQL54" s="1"/>
      <c r="PQM54" s="1"/>
      <c r="PQN54" s="1"/>
      <c r="PQO54" s="1"/>
      <c r="PQP54" s="1"/>
      <c r="PQQ54" s="1"/>
      <c r="PQR54" s="1"/>
      <c r="PQS54" s="1"/>
      <c r="PQT54" s="1"/>
      <c r="PQU54" s="1"/>
      <c r="PQV54" s="1"/>
      <c r="PQW54" s="1"/>
      <c r="PQX54" s="1"/>
      <c r="PQY54" s="1"/>
      <c r="PQZ54" s="1"/>
      <c r="PRA54" s="1"/>
      <c r="PRB54" s="1"/>
      <c r="PRC54" s="1"/>
      <c r="PRD54" s="1"/>
      <c r="PRE54" s="1"/>
      <c r="PRF54" s="1"/>
      <c r="PRG54" s="1"/>
      <c r="PRH54" s="1"/>
      <c r="PRI54" s="1"/>
      <c r="PRJ54" s="1"/>
      <c r="PRK54" s="1"/>
      <c r="PRL54" s="1"/>
      <c r="PRM54" s="1"/>
      <c r="PRN54" s="1"/>
      <c r="PRO54" s="1"/>
      <c r="PRP54" s="1"/>
      <c r="PRQ54" s="1"/>
      <c r="PRR54" s="1"/>
      <c r="PRS54" s="1"/>
      <c r="PRT54" s="1"/>
      <c r="PRU54" s="1"/>
      <c r="PRV54" s="1"/>
      <c r="PRW54" s="1"/>
      <c r="PRX54" s="1"/>
      <c r="PRY54" s="1"/>
      <c r="PRZ54" s="1"/>
      <c r="PSA54" s="1"/>
      <c r="PSB54" s="1"/>
      <c r="PSC54" s="1"/>
      <c r="PSD54" s="1"/>
      <c r="PSE54" s="1"/>
      <c r="PSF54" s="1"/>
      <c r="PSG54" s="1"/>
      <c r="PSH54" s="1"/>
      <c r="PSI54" s="1"/>
      <c r="PSJ54" s="1"/>
      <c r="PSK54" s="1"/>
      <c r="PSL54" s="1"/>
      <c r="PSM54" s="1"/>
      <c r="PSN54" s="1"/>
      <c r="PSO54" s="1"/>
      <c r="PSP54" s="1"/>
      <c r="PSQ54" s="1"/>
      <c r="PSR54" s="1"/>
      <c r="PSS54" s="1"/>
      <c r="PST54" s="1"/>
      <c r="PSU54" s="1"/>
      <c r="PSV54" s="1"/>
      <c r="PSW54" s="1"/>
      <c r="PSX54" s="1"/>
      <c r="PSY54" s="1"/>
      <c r="PSZ54" s="1"/>
      <c r="PTA54" s="1"/>
      <c r="PTB54" s="1"/>
      <c r="PTC54" s="1"/>
      <c r="PTD54" s="1"/>
      <c r="PTE54" s="1"/>
      <c r="PTF54" s="1"/>
      <c r="PTG54" s="1"/>
      <c r="PTH54" s="1"/>
      <c r="PTI54" s="1"/>
      <c r="PTJ54" s="1"/>
      <c r="PTK54" s="1"/>
      <c r="PTL54" s="1"/>
      <c r="PTM54" s="1"/>
      <c r="PTN54" s="1"/>
      <c r="PTO54" s="1"/>
      <c r="PTP54" s="1"/>
      <c r="PTQ54" s="1"/>
      <c r="PTR54" s="1"/>
      <c r="PTS54" s="1"/>
      <c r="PTT54" s="1"/>
      <c r="PTU54" s="1"/>
      <c r="PTV54" s="1"/>
      <c r="PTW54" s="1"/>
      <c r="PTX54" s="1"/>
      <c r="PTY54" s="1"/>
      <c r="PTZ54" s="1"/>
      <c r="PUA54" s="1"/>
      <c r="PUB54" s="1"/>
      <c r="PUC54" s="1"/>
      <c r="PUD54" s="1"/>
      <c r="PUE54" s="1"/>
      <c r="PUF54" s="1"/>
      <c r="PUG54" s="1"/>
      <c r="PUH54" s="1"/>
      <c r="PUI54" s="1"/>
      <c r="PUJ54" s="1"/>
      <c r="PUK54" s="1"/>
      <c r="PUL54" s="1"/>
      <c r="PUM54" s="1"/>
      <c r="PUN54" s="1"/>
      <c r="PUO54" s="1"/>
      <c r="PUP54" s="1"/>
      <c r="PUQ54" s="1"/>
      <c r="PUR54" s="1"/>
      <c r="PUS54" s="1"/>
      <c r="PUT54" s="1"/>
      <c r="PUU54" s="1"/>
      <c r="PUV54" s="1"/>
      <c r="PUW54" s="1"/>
      <c r="PUX54" s="1"/>
      <c r="PUY54" s="1"/>
      <c r="PUZ54" s="1"/>
      <c r="PVA54" s="1"/>
      <c r="PVB54" s="1"/>
      <c r="PVC54" s="1"/>
      <c r="PVD54" s="1"/>
      <c r="PVE54" s="1"/>
      <c r="PVF54" s="1"/>
      <c r="PVG54" s="1"/>
      <c r="PVH54" s="1"/>
      <c r="PVI54" s="1"/>
      <c r="PVJ54" s="1"/>
      <c r="PVK54" s="1"/>
      <c r="PVL54" s="1"/>
      <c r="PVM54" s="1"/>
      <c r="PVN54" s="1"/>
      <c r="PVO54" s="1"/>
      <c r="PVP54" s="1"/>
      <c r="PVQ54" s="1"/>
      <c r="PVR54" s="1"/>
      <c r="PVS54" s="1"/>
      <c r="PVT54" s="1"/>
      <c r="PVU54" s="1"/>
      <c r="PVV54" s="1"/>
      <c r="PVW54" s="1"/>
      <c r="PVX54" s="1"/>
      <c r="PVY54" s="1"/>
      <c r="PVZ54" s="1"/>
      <c r="PWA54" s="1"/>
      <c r="PWB54" s="1"/>
      <c r="PWC54" s="1"/>
      <c r="PWD54" s="1"/>
      <c r="PWE54" s="1"/>
      <c r="PWF54" s="1"/>
      <c r="PWG54" s="1"/>
      <c r="PWH54" s="1"/>
      <c r="PWI54" s="1"/>
      <c r="PWJ54" s="1"/>
      <c r="PWK54" s="1"/>
      <c r="PWL54" s="1"/>
      <c r="PWM54" s="1"/>
      <c r="PWN54" s="1"/>
      <c r="PWO54" s="1"/>
      <c r="PWP54" s="1"/>
      <c r="PWQ54" s="1"/>
      <c r="PWR54" s="1"/>
      <c r="PWS54" s="1"/>
      <c r="PWT54" s="1"/>
      <c r="PWU54" s="1"/>
      <c r="PWV54" s="1"/>
      <c r="PWW54" s="1"/>
      <c r="PWX54" s="1"/>
      <c r="PWY54" s="1"/>
      <c r="PWZ54" s="1"/>
      <c r="PXA54" s="1"/>
      <c r="PXB54" s="1"/>
      <c r="PXC54" s="1"/>
      <c r="PXD54" s="1"/>
      <c r="PXE54" s="1"/>
      <c r="PXF54" s="1"/>
      <c r="PXG54" s="1"/>
      <c r="PXH54" s="1"/>
      <c r="PXI54" s="1"/>
      <c r="PXJ54" s="1"/>
      <c r="PXK54" s="1"/>
      <c r="PXL54" s="1"/>
      <c r="PXM54" s="1"/>
      <c r="PXN54" s="1"/>
      <c r="PXO54" s="1"/>
      <c r="PXP54" s="1"/>
      <c r="PXQ54" s="1"/>
      <c r="PXR54" s="1"/>
      <c r="PXS54" s="1"/>
      <c r="PXT54" s="1"/>
      <c r="PXU54" s="1"/>
      <c r="PXV54" s="1"/>
      <c r="PXW54" s="1"/>
      <c r="PXX54" s="1"/>
      <c r="PXY54" s="1"/>
      <c r="PXZ54" s="1"/>
      <c r="PYA54" s="1"/>
      <c r="PYB54" s="1"/>
      <c r="PYC54" s="1"/>
      <c r="PYD54" s="1"/>
      <c r="PYE54" s="1"/>
      <c r="PYF54" s="1"/>
      <c r="PYG54" s="1"/>
      <c r="PYH54" s="1"/>
      <c r="PYI54" s="1"/>
      <c r="PYJ54" s="1"/>
      <c r="PYK54" s="1"/>
      <c r="PYL54" s="1"/>
      <c r="PYM54" s="1"/>
      <c r="PYN54" s="1"/>
      <c r="PYO54" s="1"/>
      <c r="PYP54" s="1"/>
      <c r="PYQ54" s="1"/>
      <c r="PYR54" s="1"/>
      <c r="PYS54" s="1"/>
      <c r="PYT54" s="1"/>
      <c r="PYU54" s="1"/>
      <c r="PYV54" s="1"/>
      <c r="PYW54" s="1"/>
      <c r="PYX54" s="1"/>
      <c r="PYY54" s="1"/>
      <c r="PYZ54" s="1"/>
      <c r="PZA54" s="1"/>
      <c r="PZB54" s="1"/>
      <c r="PZC54" s="1"/>
      <c r="PZD54" s="1"/>
      <c r="PZE54" s="1"/>
      <c r="PZF54" s="1"/>
      <c r="PZG54" s="1"/>
      <c r="PZH54" s="1"/>
      <c r="PZI54" s="1"/>
      <c r="PZJ54" s="1"/>
      <c r="PZK54" s="1"/>
      <c r="PZL54" s="1"/>
      <c r="PZM54" s="1"/>
      <c r="PZN54" s="1"/>
      <c r="PZO54" s="1"/>
      <c r="PZP54" s="1"/>
      <c r="PZQ54" s="1"/>
      <c r="PZR54" s="1"/>
      <c r="PZS54" s="1"/>
      <c r="PZT54" s="1"/>
      <c r="PZU54" s="1"/>
      <c r="PZV54" s="1"/>
      <c r="PZW54" s="1"/>
      <c r="PZX54" s="1"/>
      <c r="PZY54" s="1"/>
      <c r="PZZ54" s="1"/>
      <c r="QAA54" s="1"/>
      <c r="QAB54" s="1"/>
      <c r="QAC54" s="1"/>
      <c r="QAD54" s="1"/>
      <c r="QAE54" s="1"/>
      <c r="QAF54" s="1"/>
      <c r="QAG54" s="1"/>
      <c r="QAH54" s="1"/>
      <c r="QAI54" s="1"/>
      <c r="QAJ54" s="1"/>
      <c r="QAK54" s="1"/>
      <c r="QAL54" s="1"/>
      <c r="QAM54" s="1"/>
      <c r="QAN54" s="1"/>
      <c r="QAO54" s="1"/>
      <c r="QAP54" s="1"/>
      <c r="QAQ54" s="1"/>
      <c r="QAR54" s="1"/>
      <c r="QAS54" s="1"/>
      <c r="QAT54" s="1"/>
      <c r="QAU54" s="1"/>
      <c r="QAV54" s="1"/>
      <c r="QAW54" s="1"/>
      <c r="QAX54" s="1"/>
      <c r="QAY54" s="1"/>
      <c r="QAZ54" s="1"/>
      <c r="QBA54" s="1"/>
      <c r="QBB54" s="1"/>
      <c r="QBC54" s="1"/>
      <c r="QBD54" s="1"/>
      <c r="QBE54" s="1"/>
      <c r="QBF54" s="1"/>
      <c r="QBG54" s="1"/>
      <c r="QBH54" s="1"/>
      <c r="QBI54" s="1"/>
      <c r="QBJ54" s="1"/>
      <c r="QBK54" s="1"/>
      <c r="QBL54" s="1"/>
      <c r="QBM54" s="1"/>
      <c r="QBN54" s="1"/>
      <c r="QBO54" s="1"/>
      <c r="QBP54" s="1"/>
      <c r="QBQ54" s="1"/>
      <c r="QBR54" s="1"/>
      <c r="QBS54" s="1"/>
      <c r="QBT54" s="1"/>
      <c r="QBU54" s="1"/>
      <c r="QBV54" s="1"/>
      <c r="QBW54" s="1"/>
      <c r="QBX54" s="1"/>
      <c r="QBY54" s="1"/>
      <c r="QBZ54" s="1"/>
      <c r="QCA54" s="1"/>
      <c r="QCB54" s="1"/>
      <c r="QCC54" s="1"/>
      <c r="QCD54" s="1"/>
      <c r="QCE54" s="1"/>
      <c r="QCF54" s="1"/>
      <c r="QCG54" s="1"/>
      <c r="QCH54" s="1"/>
      <c r="QCI54" s="1"/>
      <c r="QCJ54" s="1"/>
      <c r="QCK54" s="1"/>
      <c r="QCL54" s="1"/>
      <c r="QCM54" s="1"/>
      <c r="QCN54" s="1"/>
      <c r="QCO54" s="1"/>
      <c r="QCP54" s="1"/>
      <c r="QCQ54" s="1"/>
      <c r="QCR54" s="1"/>
      <c r="QCS54" s="1"/>
      <c r="QCT54" s="1"/>
      <c r="QCU54" s="1"/>
      <c r="QCV54" s="1"/>
      <c r="QCW54" s="1"/>
      <c r="QCX54" s="1"/>
      <c r="QCY54" s="1"/>
      <c r="QCZ54" s="1"/>
      <c r="QDA54" s="1"/>
      <c r="QDB54" s="1"/>
      <c r="QDC54" s="1"/>
      <c r="QDD54" s="1"/>
      <c r="QDE54" s="1"/>
      <c r="QDF54" s="1"/>
      <c r="QDG54" s="1"/>
      <c r="QDH54" s="1"/>
      <c r="QDI54" s="1"/>
      <c r="QDJ54" s="1"/>
      <c r="QDK54" s="1"/>
      <c r="QDL54" s="1"/>
      <c r="QDM54" s="1"/>
      <c r="QDN54" s="1"/>
      <c r="QDO54" s="1"/>
      <c r="QDP54" s="1"/>
      <c r="QDQ54" s="1"/>
      <c r="QDR54" s="1"/>
      <c r="QDS54" s="1"/>
      <c r="QDT54" s="1"/>
      <c r="QDU54" s="1"/>
      <c r="QDV54" s="1"/>
      <c r="QDW54" s="1"/>
      <c r="QDX54" s="1"/>
      <c r="QDY54" s="1"/>
      <c r="QDZ54" s="1"/>
      <c r="QEA54" s="1"/>
      <c r="QEB54" s="1"/>
      <c r="QEC54" s="1"/>
      <c r="QED54" s="1"/>
      <c r="QEE54" s="1"/>
      <c r="QEF54" s="1"/>
      <c r="QEG54" s="1"/>
      <c r="QEH54" s="1"/>
      <c r="QEI54" s="1"/>
      <c r="QEJ54" s="1"/>
      <c r="QEK54" s="1"/>
      <c r="QEL54" s="1"/>
      <c r="QEM54" s="1"/>
      <c r="QEN54" s="1"/>
      <c r="QEO54" s="1"/>
      <c r="QEP54" s="1"/>
      <c r="QEQ54" s="1"/>
      <c r="QER54" s="1"/>
      <c r="QES54" s="1"/>
      <c r="QET54" s="1"/>
      <c r="QEU54" s="1"/>
      <c r="QEV54" s="1"/>
      <c r="QEW54" s="1"/>
      <c r="QEX54" s="1"/>
      <c r="QEY54" s="1"/>
      <c r="QEZ54" s="1"/>
      <c r="QFA54" s="1"/>
      <c r="QFB54" s="1"/>
      <c r="QFC54" s="1"/>
      <c r="QFD54" s="1"/>
      <c r="QFE54" s="1"/>
      <c r="QFF54" s="1"/>
      <c r="QFG54" s="1"/>
      <c r="QFH54" s="1"/>
      <c r="QFI54" s="1"/>
      <c r="QFJ54" s="1"/>
      <c r="QFK54" s="1"/>
      <c r="QFL54" s="1"/>
      <c r="QFM54" s="1"/>
      <c r="QFN54" s="1"/>
      <c r="QFO54" s="1"/>
      <c r="QFP54" s="1"/>
      <c r="QFQ54" s="1"/>
      <c r="QFR54" s="1"/>
      <c r="QFS54" s="1"/>
      <c r="QFT54" s="1"/>
      <c r="QFU54" s="1"/>
      <c r="QFV54" s="1"/>
      <c r="QFW54" s="1"/>
      <c r="QFX54" s="1"/>
      <c r="QFY54" s="1"/>
      <c r="QFZ54" s="1"/>
      <c r="QGA54" s="1"/>
      <c r="QGB54" s="1"/>
      <c r="QGC54" s="1"/>
      <c r="QGD54" s="1"/>
      <c r="QGE54" s="1"/>
      <c r="QGF54" s="1"/>
      <c r="QGG54" s="1"/>
      <c r="QGH54" s="1"/>
      <c r="QGI54" s="1"/>
      <c r="QGJ54" s="1"/>
      <c r="QGK54" s="1"/>
      <c r="QGL54" s="1"/>
      <c r="QGM54" s="1"/>
      <c r="QGN54" s="1"/>
      <c r="QGO54" s="1"/>
      <c r="QGP54" s="1"/>
      <c r="QGQ54" s="1"/>
      <c r="QGR54" s="1"/>
      <c r="QGS54" s="1"/>
      <c r="QGT54" s="1"/>
      <c r="QGU54" s="1"/>
      <c r="QGV54" s="1"/>
      <c r="QGW54" s="1"/>
      <c r="QGX54" s="1"/>
      <c r="QGY54" s="1"/>
      <c r="QGZ54" s="1"/>
      <c r="QHA54" s="1"/>
      <c r="QHB54" s="1"/>
      <c r="QHC54" s="1"/>
      <c r="QHD54" s="1"/>
      <c r="QHE54" s="1"/>
      <c r="QHF54" s="1"/>
      <c r="QHG54" s="1"/>
      <c r="QHH54" s="1"/>
      <c r="QHI54" s="1"/>
      <c r="QHJ54" s="1"/>
      <c r="QHK54" s="1"/>
      <c r="QHL54" s="1"/>
      <c r="QHM54" s="1"/>
      <c r="QHN54" s="1"/>
      <c r="QHO54" s="1"/>
      <c r="QHP54" s="1"/>
      <c r="QHQ54" s="1"/>
      <c r="QHR54" s="1"/>
      <c r="QHS54" s="1"/>
      <c r="QHT54" s="1"/>
      <c r="QHU54" s="1"/>
      <c r="QHV54" s="1"/>
      <c r="QHW54" s="1"/>
      <c r="QHX54" s="1"/>
      <c r="QHY54" s="1"/>
      <c r="QHZ54" s="1"/>
      <c r="QIA54" s="1"/>
      <c r="QIB54" s="1"/>
      <c r="QIC54" s="1"/>
      <c r="QID54" s="1"/>
      <c r="QIE54" s="1"/>
      <c r="QIF54" s="1"/>
      <c r="QIG54" s="1"/>
      <c r="QIH54" s="1"/>
      <c r="QII54" s="1"/>
      <c r="QIJ54" s="1"/>
      <c r="QIK54" s="1"/>
      <c r="QIL54" s="1"/>
      <c r="QIM54" s="1"/>
      <c r="QIN54" s="1"/>
      <c r="QIO54" s="1"/>
      <c r="QIP54" s="1"/>
      <c r="QIQ54" s="1"/>
      <c r="QIR54" s="1"/>
      <c r="QIS54" s="1"/>
      <c r="QIT54" s="1"/>
      <c r="QIU54" s="1"/>
      <c r="QIV54" s="1"/>
      <c r="QIW54" s="1"/>
      <c r="QIX54" s="1"/>
      <c r="QIY54" s="1"/>
      <c r="QIZ54" s="1"/>
      <c r="QJA54" s="1"/>
      <c r="QJB54" s="1"/>
      <c r="QJC54" s="1"/>
      <c r="QJD54" s="1"/>
      <c r="QJE54" s="1"/>
      <c r="QJF54" s="1"/>
      <c r="QJG54" s="1"/>
      <c r="QJH54" s="1"/>
      <c r="QJI54" s="1"/>
      <c r="QJJ54" s="1"/>
      <c r="QJK54" s="1"/>
      <c r="QJL54" s="1"/>
      <c r="QJM54" s="1"/>
      <c r="QJN54" s="1"/>
      <c r="QJO54" s="1"/>
      <c r="QJP54" s="1"/>
      <c r="QJQ54" s="1"/>
      <c r="QJR54" s="1"/>
      <c r="QJS54" s="1"/>
      <c r="QJT54" s="1"/>
      <c r="QJU54" s="1"/>
      <c r="QJV54" s="1"/>
      <c r="QJW54" s="1"/>
      <c r="QJX54" s="1"/>
      <c r="QJY54" s="1"/>
      <c r="QJZ54" s="1"/>
      <c r="QKA54" s="1"/>
      <c r="QKB54" s="1"/>
      <c r="QKC54" s="1"/>
      <c r="QKD54" s="1"/>
      <c r="QKE54" s="1"/>
      <c r="QKF54" s="1"/>
      <c r="QKG54" s="1"/>
      <c r="QKH54" s="1"/>
      <c r="QKI54" s="1"/>
      <c r="QKJ54" s="1"/>
      <c r="QKK54" s="1"/>
      <c r="QKL54" s="1"/>
      <c r="QKM54" s="1"/>
      <c r="QKN54" s="1"/>
      <c r="QKO54" s="1"/>
      <c r="QKP54" s="1"/>
      <c r="QKQ54" s="1"/>
      <c r="QKR54" s="1"/>
      <c r="QKS54" s="1"/>
      <c r="QKT54" s="1"/>
      <c r="QKU54" s="1"/>
      <c r="QKV54" s="1"/>
      <c r="QKW54" s="1"/>
      <c r="QKX54" s="1"/>
      <c r="QKY54" s="1"/>
      <c r="QKZ54" s="1"/>
      <c r="QLA54" s="1"/>
      <c r="QLB54" s="1"/>
      <c r="QLC54" s="1"/>
      <c r="QLD54" s="1"/>
      <c r="QLE54" s="1"/>
      <c r="QLF54" s="1"/>
      <c r="QLG54" s="1"/>
      <c r="QLH54" s="1"/>
      <c r="QLI54" s="1"/>
      <c r="QLJ54" s="1"/>
      <c r="QLK54" s="1"/>
      <c r="QLL54" s="1"/>
      <c r="QLM54" s="1"/>
      <c r="QLN54" s="1"/>
      <c r="QLO54" s="1"/>
      <c r="QLP54" s="1"/>
      <c r="QLQ54" s="1"/>
      <c r="QLR54" s="1"/>
      <c r="QLS54" s="1"/>
      <c r="QLT54" s="1"/>
      <c r="QLU54" s="1"/>
      <c r="QLV54" s="1"/>
      <c r="QLW54" s="1"/>
      <c r="QLX54" s="1"/>
      <c r="QLY54" s="1"/>
      <c r="QLZ54" s="1"/>
      <c r="QMA54" s="1"/>
      <c r="QMB54" s="1"/>
      <c r="QMC54" s="1"/>
      <c r="QMD54" s="1"/>
      <c r="QME54" s="1"/>
      <c r="QMF54" s="1"/>
      <c r="QMG54" s="1"/>
      <c r="QMH54" s="1"/>
      <c r="QMI54" s="1"/>
      <c r="QMJ54" s="1"/>
      <c r="QMK54" s="1"/>
      <c r="QML54" s="1"/>
      <c r="QMM54" s="1"/>
      <c r="QMN54" s="1"/>
      <c r="QMO54" s="1"/>
      <c r="QMP54" s="1"/>
      <c r="QMQ54" s="1"/>
      <c r="QMR54" s="1"/>
      <c r="QMS54" s="1"/>
      <c r="QMT54" s="1"/>
      <c r="QMU54" s="1"/>
      <c r="QMV54" s="1"/>
      <c r="QMW54" s="1"/>
      <c r="QMX54" s="1"/>
      <c r="QMY54" s="1"/>
      <c r="QMZ54" s="1"/>
      <c r="QNA54" s="1"/>
      <c r="QNB54" s="1"/>
      <c r="QNC54" s="1"/>
      <c r="QND54" s="1"/>
      <c r="QNE54" s="1"/>
      <c r="QNF54" s="1"/>
      <c r="QNG54" s="1"/>
      <c r="QNH54" s="1"/>
      <c r="QNI54" s="1"/>
      <c r="QNJ54" s="1"/>
      <c r="QNK54" s="1"/>
      <c r="QNL54" s="1"/>
      <c r="QNM54" s="1"/>
      <c r="QNN54" s="1"/>
      <c r="QNO54" s="1"/>
      <c r="QNP54" s="1"/>
      <c r="QNQ54" s="1"/>
      <c r="QNR54" s="1"/>
      <c r="QNS54" s="1"/>
      <c r="QNT54" s="1"/>
      <c r="QNU54" s="1"/>
      <c r="QNV54" s="1"/>
      <c r="QNW54" s="1"/>
      <c r="QNX54" s="1"/>
      <c r="QNY54" s="1"/>
      <c r="QNZ54" s="1"/>
      <c r="QOA54" s="1"/>
      <c r="QOB54" s="1"/>
      <c r="QOC54" s="1"/>
      <c r="QOD54" s="1"/>
      <c r="QOE54" s="1"/>
      <c r="QOF54" s="1"/>
      <c r="QOG54" s="1"/>
      <c r="QOH54" s="1"/>
      <c r="QOI54" s="1"/>
      <c r="QOJ54" s="1"/>
      <c r="QOK54" s="1"/>
      <c r="QOL54" s="1"/>
      <c r="QOM54" s="1"/>
      <c r="QON54" s="1"/>
      <c r="QOO54" s="1"/>
      <c r="QOP54" s="1"/>
      <c r="QOQ54" s="1"/>
      <c r="QOR54" s="1"/>
      <c r="QOS54" s="1"/>
      <c r="QOT54" s="1"/>
      <c r="QOU54" s="1"/>
      <c r="QOV54" s="1"/>
      <c r="QOW54" s="1"/>
      <c r="QOX54" s="1"/>
      <c r="QOY54" s="1"/>
      <c r="QOZ54" s="1"/>
      <c r="QPA54" s="1"/>
      <c r="QPB54" s="1"/>
      <c r="QPC54" s="1"/>
      <c r="QPD54" s="1"/>
      <c r="QPE54" s="1"/>
      <c r="QPF54" s="1"/>
      <c r="QPG54" s="1"/>
      <c r="QPH54" s="1"/>
      <c r="QPI54" s="1"/>
      <c r="QPJ54" s="1"/>
      <c r="QPK54" s="1"/>
      <c r="QPL54" s="1"/>
      <c r="QPM54" s="1"/>
      <c r="QPN54" s="1"/>
      <c r="QPO54" s="1"/>
      <c r="QPP54" s="1"/>
      <c r="QPQ54" s="1"/>
      <c r="QPR54" s="1"/>
      <c r="QPS54" s="1"/>
      <c r="QPT54" s="1"/>
      <c r="QPU54" s="1"/>
      <c r="QPV54" s="1"/>
      <c r="QPW54" s="1"/>
      <c r="QPX54" s="1"/>
      <c r="QPY54" s="1"/>
      <c r="QPZ54" s="1"/>
      <c r="QQA54" s="1"/>
      <c r="QQB54" s="1"/>
      <c r="QQC54" s="1"/>
      <c r="QQD54" s="1"/>
      <c r="QQE54" s="1"/>
      <c r="QQF54" s="1"/>
      <c r="QQG54" s="1"/>
      <c r="QQH54" s="1"/>
      <c r="QQI54" s="1"/>
      <c r="QQJ54" s="1"/>
      <c r="QQK54" s="1"/>
      <c r="QQL54" s="1"/>
      <c r="QQM54" s="1"/>
      <c r="QQN54" s="1"/>
      <c r="QQO54" s="1"/>
      <c r="QQP54" s="1"/>
      <c r="QQQ54" s="1"/>
      <c r="QQR54" s="1"/>
      <c r="QQS54" s="1"/>
      <c r="QQT54" s="1"/>
      <c r="QQU54" s="1"/>
      <c r="QQV54" s="1"/>
      <c r="QQW54" s="1"/>
      <c r="QQX54" s="1"/>
      <c r="QQY54" s="1"/>
      <c r="QQZ54" s="1"/>
      <c r="QRA54" s="1"/>
      <c r="QRB54" s="1"/>
      <c r="QRC54" s="1"/>
      <c r="QRD54" s="1"/>
      <c r="QRE54" s="1"/>
      <c r="QRF54" s="1"/>
      <c r="QRG54" s="1"/>
      <c r="QRH54" s="1"/>
      <c r="QRI54" s="1"/>
      <c r="QRJ54" s="1"/>
      <c r="QRK54" s="1"/>
      <c r="QRL54" s="1"/>
      <c r="QRM54" s="1"/>
      <c r="QRN54" s="1"/>
      <c r="QRO54" s="1"/>
      <c r="QRP54" s="1"/>
      <c r="QRQ54" s="1"/>
      <c r="QRR54" s="1"/>
      <c r="QRS54" s="1"/>
      <c r="QRT54" s="1"/>
      <c r="QRU54" s="1"/>
      <c r="QRV54" s="1"/>
      <c r="QRW54" s="1"/>
      <c r="QRX54" s="1"/>
      <c r="QRY54" s="1"/>
      <c r="QRZ54" s="1"/>
      <c r="QSA54" s="1"/>
      <c r="QSB54" s="1"/>
      <c r="QSC54" s="1"/>
      <c r="QSD54" s="1"/>
      <c r="QSE54" s="1"/>
      <c r="QSF54" s="1"/>
      <c r="QSG54" s="1"/>
      <c r="QSH54" s="1"/>
      <c r="QSI54" s="1"/>
      <c r="QSJ54" s="1"/>
      <c r="QSK54" s="1"/>
      <c r="QSL54" s="1"/>
      <c r="QSM54" s="1"/>
      <c r="QSN54" s="1"/>
      <c r="QSO54" s="1"/>
      <c r="QSP54" s="1"/>
      <c r="QSQ54" s="1"/>
      <c r="QSR54" s="1"/>
      <c r="QSS54" s="1"/>
      <c r="QST54" s="1"/>
      <c r="QSU54" s="1"/>
      <c r="QSV54" s="1"/>
      <c r="QSW54" s="1"/>
      <c r="QSX54" s="1"/>
      <c r="QSY54" s="1"/>
      <c r="QSZ54" s="1"/>
      <c r="QTA54" s="1"/>
      <c r="QTB54" s="1"/>
      <c r="QTC54" s="1"/>
      <c r="QTD54" s="1"/>
      <c r="QTE54" s="1"/>
      <c r="QTF54" s="1"/>
      <c r="QTG54" s="1"/>
      <c r="QTH54" s="1"/>
      <c r="QTI54" s="1"/>
      <c r="QTJ54" s="1"/>
      <c r="QTK54" s="1"/>
      <c r="QTL54" s="1"/>
      <c r="QTM54" s="1"/>
      <c r="QTN54" s="1"/>
      <c r="QTO54" s="1"/>
      <c r="QTP54" s="1"/>
      <c r="QTQ54" s="1"/>
      <c r="QTR54" s="1"/>
      <c r="QTS54" s="1"/>
      <c r="QTT54" s="1"/>
      <c r="QTU54" s="1"/>
      <c r="QTV54" s="1"/>
      <c r="QTW54" s="1"/>
      <c r="QTX54" s="1"/>
      <c r="QTY54" s="1"/>
      <c r="QTZ54" s="1"/>
      <c r="QUA54" s="1"/>
      <c r="QUB54" s="1"/>
      <c r="QUC54" s="1"/>
      <c r="QUD54" s="1"/>
      <c r="QUE54" s="1"/>
      <c r="QUF54" s="1"/>
      <c r="QUG54" s="1"/>
      <c r="QUH54" s="1"/>
      <c r="QUI54" s="1"/>
      <c r="QUJ54" s="1"/>
      <c r="QUK54" s="1"/>
      <c r="QUL54" s="1"/>
      <c r="QUM54" s="1"/>
      <c r="QUN54" s="1"/>
      <c r="QUO54" s="1"/>
      <c r="QUP54" s="1"/>
      <c r="QUQ54" s="1"/>
      <c r="QUR54" s="1"/>
      <c r="QUS54" s="1"/>
      <c r="QUT54" s="1"/>
      <c r="QUU54" s="1"/>
      <c r="QUV54" s="1"/>
      <c r="QUW54" s="1"/>
      <c r="QUX54" s="1"/>
      <c r="QUY54" s="1"/>
      <c r="QUZ54" s="1"/>
      <c r="QVA54" s="1"/>
      <c r="QVB54" s="1"/>
      <c r="QVC54" s="1"/>
      <c r="QVD54" s="1"/>
      <c r="QVE54" s="1"/>
      <c r="QVF54" s="1"/>
      <c r="QVG54" s="1"/>
      <c r="QVH54" s="1"/>
      <c r="QVI54" s="1"/>
      <c r="QVJ54" s="1"/>
      <c r="QVK54" s="1"/>
      <c r="QVL54" s="1"/>
      <c r="QVM54" s="1"/>
      <c r="QVN54" s="1"/>
      <c r="QVO54" s="1"/>
      <c r="QVP54" s="1"/>
      <c r="QVQ54" s="1"/>
      <c r="QVR54" s="1"/>
      <c r="QVS54" s="1"/>
      <c r="QVT54" s="1"/>
      <c r="QVU54" s="1"/>
      <c r="QVV54" s="1"/>
      <c r="QVW54" s="1"/>
      <c r="QVX54" s="1"/>
      <c r="QVY54" s="1"/>
      <c r="QVZ54" s="1"/>
      <c r="QWA54" s="1"/>
      <c r="QWB54" s="1"/>
      <c r="QWC54" s="1"/>
      <c r="QWD54" s="1"/>
      <c r="QWE54" s="1"/>
      <c r="QWF54" s="1"/>
      <c r="QWG54" s="1"/>
      <c r="QWH54" s="1"/>
      <c r="QWI54" s="1"/>
      <c r="QWJ54" s="1"/>
      <c r="QWK54" s="1"/>
      <c r="QWL54" s="1"/>
      <c r="QWM54" s="1"/>
      <c r="QWN54" s="1"/>
      <c r="QWO54" s="1"/>
      <c r="QWP54" s="1"/>
      <c r="QWQ54" s="1"/>
      <c r="QWR54" s="1"/>
      <c r="QWS54" s="1"/>
      <c r="QWT54" s="1"/>
      <c r="QWU54" s="1"/>
      <c r="QWV54" s="1"/>
      <c r="QWW54" s="1"/>
      <c r="QWX54" s="1"/>
      <c r="QWY54" s="1"/>
      <c r="QWZ54" s="1"/>
      <c r="QXA54" s="1"/>
      <c r="QXB54" s="1"/>
      <c r="QXC54" s="1"/>
      <c r="QXD54" s="1"/>
      <c r="QXE54" s="1"/>
      <c r="QXF54" s="1"/>
      <c r="QXG54" s="1"/>
      <c r="QXH54" s="1"/>
      <c r="QXI54" s="1"/>
      <c r="QXJ54" s="1"/>
      <c r="QXK54" s="1"/>
      <c r="QXL54" s="1"/>
      <c r="QXM54" s="1"/>
      <c r="QXN54" s="1"/>
      <c r="QXO54" s="1"/>
      <c r="QXP54" s="1"/>
      <c r="QXQ54" s="1"/>
      <c r="QXR54" s="1"/>
      <c r="QXS54" s="1"/>
      <c r="QXT54" s="1"/>
      <c r="QXU54" s="1"/>
      <c r="QXV54" s="1"/>
      <c r="QXW54" s="1"/>
      <c r="QXX54" s="1"/>
      <c r="QXY54" s="1"/>
      <c r="QXZ54" s="1"/>
      <c r="QYA54" s="1"/>
      <c r="QYB54" s="1"/>
      <c r="QYC54" s="1"/>
      <c r="QYD54" s="1"/>
      <c r="QYE54" s="1"/>
      <c r="QYF54" s="1"/>
      <c r="QYG54" s="1"/>
      <c r="QYH54" s="1"/>
      <c r="QYI54" s="1"/>
      <c r="QYJ54" s="1"/>
      <c r="QYK54" s="1"/>
      <c r="QYL54" s="1"/>
      <c r="QYM54" s="1"/>
      <c r="QYN54" s="1"/>
      <c r="QYO54" s="1"/>
      <c r="QYP54" s="1"/>
      <c r="QYQ54" s="1"/>
      <c r="QYR54" s="1"/>
      <c r="QYS54" s="1"/>
      <c r="QYT54" s="1"/>
      <c r="QYU54" s="1"/>
      <c r="QYV54" s="1"/>
      <c r="QYW54" s="1"/>
      <c r="QYX54" s="1"/>
      <c r="QYY54" s="1"/>
      <c r="QYZ54" s="1"/>
      <c r="QZA54" s="1"/>
      <c r="QZB54" s="1"/>
      <c r="QZC54" s="1"/>
      <c r="QZD54" s="1"/>
      <c r="QZE54" s="1"/>
      <c r="QZF54" s="1"/>
      <c r="QZG54" s="1"/>
      <c r="QZH54" s="1"/>
      <c r="QZI54" s="1"/>
      <c r="QZJ54" s="1"/>
      <c r="QZK54" s="1"/>
      <c r="QZL54" s="1"/>
      <c r="QZM54" s="1"/>
      <c r="QZN54" s="1"/>
      <c r="QZO54" s="1"/>
      <c r="QZP54" s="1"/>
      <c r="QZQ54" s="1"/>
      <c r="QZR54" s="1"/>
      <c r="QZS54" s="1"/>
      <c r="QZT54" s="1"/>
      <c r="QZU54" s="1"/>
      <c r="QZV54" s="1"/>
      <c r="QZW54" s="1"/>
      <c r="QZX54" s="1"/>
      <c r="QZY54" s="1"/>
      <c r="QZZ54" s="1"/>
      <c r="RAA54" s="1"/>
      <c r="RAB54" s="1"/>
      <c r="RAC54" s="1"/>
      <c r="RAD54" s="1"/>
      <c r="RAE54" s="1"/>
      <c r="RAF54" s="1"/>
      <c r="RAG54" s="1"/>
      <c r="RAH54" s="1"/>
      <c r="RAI54" s="1"/>
      <c r="RAJ54" s="1"/>
      <c r="RAK54" s="1"/>
      <c r="RAL54" s="1"/>
      <c r="RAM54" s="1"/>
      <c r="RAN54" s="1"/>
      <c r="RAO54" s="1"/>
      <c r="RAP54" s="1"/>
      <c r="RAQ54" s="1"/>
      <c r="RAR54" s="1"/>
      <c r="RAS54" s="1"/>
      <c r="RAT54" s="1"/>
      <c r="RAU54" s="1"/>
      <c r="RAV54" s="1"/>
      <c r="RAW54" s="1"/>
      <c r="RAX54" s="1"/>
      <c r="RAY54" s="1"/>
      <c r="RAZ54" s="1"/>
      <c r="RBA54" s="1"/>
      <c r="RBB54" s="1"/>
      <c r="RBC54" s="1"/>
      <c r="RBD54" s="1"/>
      <c r="RBE54" s="1"/>
      <c r="RBF54" s="1"/>
      <c r="RBG54" s="1"/>
      <c r="RBH54" s="1"/>
      <c r="RBI54" s="1"/>
      <c r="RBJ54" s="1"/>
      <c r="RBK54" s="1"/>
      <c r="RBL54" s="1"/>
      <c r="RBM54" s="1"/>
      <c r="RBN54" s="1"/>
      <c r="RBO54" s="1"/>
      <c r="RBP54" s="1"/>
      <c r="RBQ54" s="1"/>
      <c r="RBR54" s="1"/>
      <c r="RBS54" s="1"/>
      <c r="RBT54" s="1"/>
      <c r="RBU54" s="1"/>
      <c r="RBV54" s="1"/>
      <c r="RBW54" s="1"/>
      <c r="RBX54" s="1"/>
      <c r="RBY54" s="1"/>
      <c r="RBZ54" s="1"/>
      <c r="RCA54" s="1"/>
      <c r="RCB54" s="1"/>
      <c r="RCC54" s="1"/>
      <c r="RCD54" s="1"/>
      <c r="RCE54" s="1"/>
      <c r="RCF54" s="1"/>
      <c r="RCG54" s="1"/>
      <c r="RCH54" s="1"/>
      <c r="RCI54" s="1"/>
      <c r="RCJ54" s="1"/>
      <c r="RCK54" s="1"/>
      <c r="RCL54" s="1"/>
      <c r="RCM54" s="1"/>
      <c r="RCN54" s="1"/>
      <c r="RCO54" s="1"/>
      <c r="RCP54" s="1"/>
      <c r="RCQ54" s="1"/>
      <c r="RCR54" s="1"/>
      <c r="RCS54" s="1"/>
      <c r="RCT54" s="1"/>
      <c r="RCU54" s="1"/>
      <c r="RCV54" s="1"/>
      <c r="RCW54" s="1"/>
      <c r="RCX54" s="1"/>
      <c r="RCY54" s="1"/>
      <c r="RCZ54" s="1"/>
      <c r="RDA54" s="1"/>
      <c r="RDB54" s="1"/>
      <c r="RDC54" s="1"/>
      <c r="RDD54" s="1"/>
      <c r="RDE54" s="1"/>
      <c r="RDF54" s="1"/>
      <c r="RDG54" s="1"/>
      <c r="RDH54" s="1"/>
      <c r="RDI54" s="1"/>
      <c r="RDJ54" s="1"/>
      <c r="RDK54" s="1"/>
      <c r="RDL54" s="1"/>
      <c r="RDM54" s="1"/>
      <c r="RDN54" s="1"/>
      <c r="RDO54" s="1"/>
      <c r="RDP54" s="1"/>
      <c r="RDQ54" s="1"/>
      <c r="RDR54" s="1"/>
      <c r="RDS54" s="1"/>
      <c r="RDT54" s="1"/>
      <c r="RDU54" s="1"/>
      <c r="RDV54" s="1"/>
      <c r="RDW54" s="1"/>
      <c r="RDX54" s="1"/>
      <c r="RDY54" s="1"/>
      <c r="RDZ54" s="1"/>
      <c r="REA54" s="1"/>
      <c r="REB54" s="1"/>
      <c r="REC54" s="1"/>
      <c r="RED54" s="1"/>
      <c r="REE54" s="1"/>
      <c r="REF54" s="1"/>
      <c r="REG54" s="1"/>
      <c r="REH54" s="1"/>
      <c r="REI54" s="1"/>
      <c r="REJ54" s="1"/>
      <c r="REK54" s="1"/>
      <c r="REL54" s="1"/>
      <c r="REM54" s="1"/>
      <c r="REN54" s="1"/>
      <c r="REO54" s="1"/>
      <c r="REP54" s="1"/>
      <c r="REQ54" s="1"/>
      <c r="RER54" s="1"/>
      <c r="RES54" s="1"/>
      <c r="RET54" s="1"/>
      <c r="REU54" s="1"/>
      <c r="REV54" s="1"/>
      <c r="REW54" s="1"/>
      <c r="REX54" s="1"/>
      <c r="REY54" s="1"/>
      <c r="REZ54" s="1"/>
      <c r="RFA54" s="1"/>
      <c r="RFB54" s="1"/>
      <c r="RFC54" s="1"/>
      <c r="RFD54" s="1"/>
      <c r="RFE54" s="1"/>
      <c r="RFF54" s="1"/>
      <c r="RFG54" s="1"/>
      <c r="RFH54" s="1"/>
      <c r="RFI54" s="1"/>
      <c r="RFJ54" s="1"/>
      <c r="RFK54" s="1"/>
      <c r="RFL54" s="1"/>
      <c r="RFM54" s="1"/>
      <c r="RFN54" s="1"/>
      <c r="RFO54" s="1"/>
      <c r="RFP54" s="1"/>
      <c r="RFQ54" s="1"/>
      <c r="RFR54" s="1"/>
      <c r="RFS54" s="1"/>
      <c r="RFT54" s="1"/>
      <c r="RFU54" s="1"/>
      <c r="RFV54" s="1"/>
      <c r="RFW54" s="1"/>
      <c r="RFX54" s="1"/>
      <c r="RFY54" s="1"/>
      <c r="RFZ54" s="1"/>
      <c r="RGA54" s="1"/>
      <c r="RGB54" s="1"/>
      <c r="RGC54" s="1"/>
      <c r="RGD54" s="1"/>
      <c r="RGE54" s="1"/>
      <c r="RGF54" s="1"/>
      <c r="RGG54" s="1"/>
      <c r="RGH54" s="1"/>
      <c r="RGI54" s="1"/>
      <c r="RGJ54" s="1"/>
      <c r="RGK54" s="1"/>
      <c r="RGL54" s="1"/>
      <c r="RGM54" s="1"/>
      <c r="RGN54" s="1"/>
      <c r="RGO54" s="1"/>
      <c r="RGP54" s="1"/>
      <c r="RGQ54" s="1"/>
      <c r="RGR54" s="1"/>
      <c r="RGS54" s="1"/>
      <c r="RGT54" s="1"/>
      <c r="RGU54" s="1"/>
      <c r="RGV54" s="1"/>
      <c r="RGW54" s="1"/>
      <c r="RGX54" s="1"/>
      <c r="RGY54" s="1"/>
      <c r="RGZ54" s="1"/>
      <c r="RHA54" s="1"/>
      <c r="RHB54" s="1"/>
      <c r="RHC54" s="1"/>
      <c r="RHD54" s="1"/>
      <c r="RHE54" s="1"/>
      <c r="RHF54" s="1"/>
      <c r="RHG54" s="1"/>
      <c r="RHH54" s="1"/>
      <c r="RHI54" s="1"/>
      <c r="RHJ54" s="1"/>
      <c r="RHK54" s="1"/>
      <c r="RHL54" s="1"/>
      <c r="RHM54" s="1"/>
      <c r="RHN54" s="1"/>
      <c r="RHO54" s="1"/>
      <c r="RHP54" s="1"/>
      <c r="RHQ54" s="1"/>
      <c r="RHR54" s="1"/>
      <c r="RHS54" s="1"/>
      <c r="RHT54" s="1"/>
      <c r="RHU54" s="1"/>
      <c r="RHV54" s="1"/>
      <c r="RHW54" s="1"/>
      <c r="RHX54" s="1"/>
      <c r="RHY54" s="1"/>
      <c r="RHZ54" s="1"/>
      <c r="RIA54" s="1"/>
      <c r="RIB54" s="1"/>
      <c r="RIC54" s="1"/>
      <c r="RID54" s="1"/>
      <c r="RIE54" s="1"/>
      <c r="RIF54" s="1"/>
      <c r="RIG54" s="1"/>
      <c r="RIH54" s="1"/>
      <c r="RII54" s="1"/>
      <c r="RIJ54" s="1"/>
      <c r="RIK54" s="1"/>
      <c r="RIL54" s="1"/>
      <c r="RIM54" s="1"/>
      <c r="RIN54" s="1"/>
      <c r="RIO54" s="1"/>
      <c r="RIP54" s="1"/>
      <c r="RIQ54" s="1"/>
      <c r="RIR54" s="1"/>
      <c r="RIS54" s="1"/>
      <c r="RIT54" s="1"/>
      <c r="RIU54" s="1"/>
      <c r="RIV54" s="1"/>
      <c r="RIW54" s="1"/>
      <c r="RIX54" s="1"/>
      <c r="RIY54" s="1"/>
      <c r="RIZ54" s="1"/>
      <c r="RJA54" s="1"/>
      <c r="RJB54" s="1"/>
      <c r="RJC54" s="1"/>
      <c r="RJD54" s="1"/>
      <c r="RJE54" s="1"/>
      <c r="RJF54" s="1"/>
      <c r="RJG54" s="1"/>
      <c r="RJH54" s="1"/>
      <c r="RJI54" s="1"/>
      <c r="RJJ54" s="1"/>
      <c r="RJK54" s="1"/>
      <c r="RJL54" s="1"/>
      <c r="RJM54" s="1"/>
      <c r="RJN54" s="1"/>
      <c r="RJO54" s="1"/>
      <c r="RJP54" s="1"/>
      <c r="RJQ54" s="1"/>
      <c r="RJR54" s="1"/>
      <c r="RJS54" s="1"/>
      <c r="RJT54" s="1"/>
      <c r="RJU54" s="1"/>
      <c r="RJV54" s="1"/>
      <c r="RJW54" s="1"/>
      <c r="RJX54" s="1"/>
      <c r="RJY54" s="1"/>
      <c r="RJZ54" s="1"/>
      <c r="RKA54" s="1"/>
      <c r="RKB54" s="1"/>
      <c r="RKC54" s="1"/>
      <c r="RKD54" s="1"/>
      <c r="RKE54" s="1"/>
      <c r="RKF54" s="1"/>
      <c r="RKG54" s="1"/>
      <c r="RKH54" s="1"/>
      <c r="RKI54" s="1"/>
      <c r="RKJ54" s="1"/>
      <c r="RKK54" s="1"/>
      <c r="RKL54" s="1"/>
      <c r="RKM54" s="1"/>
      <c r="RKN54" s="1"/>
      <c r="RKO54" s="1"/>
      <c r="RKP54" s="1"/>
      <c r="RKQ54" s="1"/>
      <c r="RKR54" s="1"/>
      <c r="RKS54" s="1"/>
      <c r="RKT54" s="1"/>
      <c r="RKU54" s="1"/>
      <c r="RKV54" s="1"/>
      <c r="RKW54" s="1"/>
      <c r="RKX54" s="1"/>
      <c r="RKY54" s="1"/>
      <c r="RKZ54" s="1"/>
      <c r="RLA54" s="1"/>
      <c r="RLB54" s="1"/>
      <c r="RLC54" s="1"/>
      <c r="RLD54" s="1"/>
      <c r="RLE54" s="1"/>
      <c r="RLF54" s="1"/>
      <c r="RLG54" s="1"/>
      <c r="RLH54" s="1"/>
      <c r="RLI54" s="1"/>
      <c r="RLJ54" s="1"/>
      <c r="RLK54" s="1"/>
      <c r="RLL54" s="1"/>
      <c r="RLM54" s="1"/>
      <c r="RLN54" s="1"/>
      <c r="RLO54" s="1"/>
      <c r="RLP54" s="1"/>
      <c r="RLQ54" s="1"/>
      <c r="RLR54" s="1"/>
      <c r="RLS54" s="1"/>
      <c r="RLT54" s="1"/>
      <c r="RLU54" s="1"/>
      <c r="RLV54" s="1"/>
      <c r="RLW54" s="1"/>
      <c r="RLX54" s="1"/>
      <c r="RLY54" s="1"/>
      <c r="RLZ54" s="1"/>
      <c r="RMA54" s="1"/>
      <c r="RMB54" s="1"/>
      <c r="RMC54" s="1"/>
      <c r="RMD54" s="1"/>
      <c r="RME54" s="1"/>
      <c r="RMF54" s="1"/>
      <c r="RMG54" s="1"/>
      <c r="RMH54" s="1"/>
      <c r="RMI54" s="1"/>
      <c r="RMJ54" s="1"/>
      <c r="RMK54" s="1"/>
      <c r="RML54" s="1"/>
      <c r="RMM54" s="1"/>
      <c r="RMN54" s="1"/>
      <c r="RMO54" s="1"/>
      <c r="RMP54" s="1"/>
      <c r="RMQ54" s="1"/>
      <c r="RMR54" s="1"/>
      <c r="RMS54" s="1"/>
      <c r="RMT54" s="1"/>
      <c r="RMU54" s="1"/>
      <c r="RMV54" s="1"/>
      <c r="RMW54" s="1"/>
      <c r="RMX54" s="1"/>
      <c r="RMY54" s="1"/>
      <c r="RMZ54" s="1"/>
      <c r="RNA54" s="1"/>
      <c r="RNB54" s="1"/>
      <c r="RNC54" s="1"/>
      <c r="RND54" s="1"/>
      <c r="RNE54" s="1"/>
      <c r="RNF54" s="1"/>
      <c r="RNG54" s="1"/>
      <c r="RNH54" s="1"/>
      <c r="RNI54" s="1"/>
      <c r="RNJ54" s="1"/>
      <c r="RNK54" s="1"/>
      <c r="RNL54" s="1"/>
      <c r="RNM54" s="1"/>
      <c r="RNN54" s="1"/>
      <c r="RNO54" s="1"/>
      <c r="RNP54" s="1"/>
      <c r="RNQ54" s="1"/>
      <c r="RNR54" s="1"/>
      <c r="RNS54" s="1"/>
      <c r="RNT54" s="1"/>
      <c r="RNU54" s="1"/>
      <c r="RNV54" s="1"/>
      <c r="RNW54" s="1"/>
      <c r="RNX54" s="1"/>
      <c r="RNY54" s="1"/>
      <c r="RNZ54" s="1"/>
      <c r="ROA54" s="1"/>
      <c r="ROB54" s="1"/>
      <c r="ROC54" s="1"/>
      <c r="ROD54" s="1"/>
      <c r="ROE54" s="1"/>
      <c r="ROF54" s="1"/>
      <c r="ROG54" s="1"/>
      <c r="ROH54" s="1"/>
      <c r="ROI54" s="1"/>
      <c r="ROJ54" s="1"/>
      <c r="ROK54" s="1"/>
      <c r="ROL54" s="1"/>
      <c r="ROM54" s="1"/>
      <c r="RON54" s="1"/>
      <c r="ROO54" s="1"/>
      <c r="ROP54" s="1"/>
      <c r="ROQ54" s="1"/>
      <c r="ROR54" s="1"/>
      <c r="ROS54" s="1"/>
      <c r="ROT54" s="1"/>
      <c r="ROU54" s="1"/>
      <c r="ROV54" s="1"/>
      <c r="ROW54" s="1"/>
      <c r="ROX54" s="1"/>
      <c r="ROY54" s="1"/>
      <c r="ROZ54" s="1"/>
      <c r="RPA54" s="1"/>
      <c r="RPB54" s="1"/>
      <c r="RPC54" s="1"/>
      <c r="RPD54" s="1"/>
      <c r="RPE54" s="1"/>
      <c r="RPF54" s="1"/>
      <c r="RPG54" s="1"/>
      <c r="RPH54" s="1"/>
      <c r="RPI54" s="1"/>
      <c r="RPJ54" s="1"/>
      <c r="RPK54" s="1"/>
      <c r="RPL54" s="1"/>
      <c r="RPM54" s="1"/>
      <c r="RPN54" s="1"/>
      <c r="RPO54" s="1"/>
      <c r="RPP54" s="1"/>
      <c r="RPQ54" s="1"/>
      <c r="RPR54" s="1"/>
      <c r="RPS54" s="1"/>
      <c r="RPT54" s="1"/>
      <c r="RPU54" s="1"/>
      <c r="RPV54" s="1"/>
      <c r="RPW54" s="1"/>
      <c r="RPX54" s="1"/>
      <c r="RPY54" s="1"/>
      <c r="RPZ54" s="1"/>
      <c r="RQA54" s="1"/>
      <c r="RQB54" s="1"/>
      <c r="RQC54" s="1"/>
      <c r="RQD54" s="1"/>
      <c r="RQE54" s="1"/>
      <c r="RQF54" s="1"/>
      <c r="RQG54" s="1"/>
      <c r="RQH54" s="1"/>
      <c r="RQI54" s="1"/>
      <c r="RQJ54" s="1"/>
      <c r="RQK54" s="1"/>
      <c r="RQL54" s="1"/>
      <c r="RQM54" s="1"/>
      <c r="RQN54" s="1"/>
      <c r="RQO54" s="1"/>
      <c r="RQP54" s="1"/>
      <c r="RQQ54" s="1"/>
      <c r="RQR54" s="1"/>
      <c r="RQS54" s="1"/>
      <c r="RQT54" s="1"/>
      <c r="RQU54" s="1"/>
      <c r="RQV54" s="1"/>
      <c r="RQW54" s="1"/>
      <c r="RQX54" s="1"/>
      <c r="RQY54" s="1"/>
      <c r="RQZ54" s="1"/>
      <c r="RRA54" s="1"/>
      <c r="RRB54" s="1"/>
      <c r="RRC54" s="1"/>
      <c r="RRD54" s="1"/>
      <c r="RRE54" s="1"/>
      <c r="RRF54" s="1"/>
      <c r="RRG54" s="1"/>
      <c r="RRH54" s="1"/>
      <c r="RRI54" s="1"/>
      <c r="RRJ54" s="1"/>
      <c r="RRK54" s="1"/>
      <c r="RRL54" s="1"/>
      <c r="RRM54" s="1"/>
      <c r="RRN54" s="1"/>
      <c r="RRO54" s="1"/>
      <c r="RRP54" s="1"/>
      <c r="RRQ54" s="1"/>
      <c r="RRR54" s="1"/>
      <c r="RRS54" s="1"/>
      <c r="RRT54" s="1"/>
      <c r="RRU54" s="1"/>
      <c r="RRV54" s="1"/>
      <c r="RRW54" s="1"/>
      <c r="RRX54" s="1"/>
      <c r="RRY54" s="1"/>
      <c r="RRZ54" s="1"/>
      <c r="RSA54" s="1"/>
      <c r="RSB54" s="1"/>
      <c r="RSC54" s="1"/>
      <c r="RSD54" s="1"/>
      <c r="RSE54" s="1"/>
      <c r="RSF54" s="1"/>
      <c r="RSG54" s="1"/>
      <c r="RSH54" s="1"/>
      <c r="RSI54" s="1"/>
      <c r="RSJ54" s="1"/>
      <c r="RSK54" s="1"/>
      <c r="RSL54" s="1"/>
      <c r="RSM54" s="1"/>
      <c r="RSN54" s="1"/>
      <c r="RSO54" s="1"/>
      <c r="RSP54" s="1"/>
      <c r="RSQ54" s="1"/>
      <c r="RSR54" s="1"/>
      <c r="RSS54" s="1"/>
      <c r="RST54" s="1"/>
      <c r="RSU54" s="1"/>
      <c r="RSV54" s="1"/>
      <c r="RSW54" s="1"/>
      <c r="RSX54" s="1"/>
      <c r="RSY54" s="1"/>
      <c r="RSZ54" s="1"/>
      <c r="RTA54" s="1"/>
      <c r="RTB54" s="1"/>
      <c r="RTC54" s="1"/>
      <c r="RTD54" s="1"/>
      <c r="RTE54" s="1"/>
      <c r="RTF54" s="1"/>
      <c r="RTG54" s="1"/>
      <c r="RTH54" s="1"/>
      <c r="RTI54" s="1"/>
      <c r="RTJ54" s="1"/>
      <c r="RTK54" s="1"/>
      <c r="RTL54" s="1"/>
      <c r="RTM54" s="1"/>
      <c r="RTN54" s="1"/>
      <c r="RTO54" s="1"/>
      <c r="RTP54" s="1"/>
      <c r="RTQ54" s="1"/>
      <c r="RTR54" s="1"/>
      <c r="RTS54" s="1"/>
      <c r="RTT54" s="1"/>
      <c r="RTU54" s="1"/>
      <c r="RTV54" s="1"/>
      <c r="RTW54" s="1"/>
      <c r="RTX54" s="1"/>
      <c r="RTY54" s="1"/>
      <c r="RTZ54" s="1"/>
      <c r="RUA54" s="1"/>
      <c r="RUB54" s="1"/>
      <c r="RUC54" s="1"/>
      <c r="RUD54" s="1"/>
      <c r="RUE54" s="1"/>
      <c r="RUF54" s="1"/>
      <c r="RUG54" s="1"/>
      <c r="RUH54" s="1"/>
      <c r="RUI54" s="1"/>
      <c r="RUJ54" s="1"/>
      <c r="RUK54" s="1"/>
      <c r="RUL54" s="1"/>
      <c r="RUM54" s="1"/>
      <c r="RUN54" s="1"/>
      <c r="RUO54" s="1"/>
      <c r="RUP54" s="1"/>
      <c r="RUQ54" s="1"/>
      <c r="RUR54" s="1"/>
      <c r="RUS54" s="1"/>
      <c r="RUT54" s="1"/>
      <c r="RUU54" s="1"/>
      <c r="RUV54" s="1"/>
      <c r="RUW54" s="1"/>
      <c r="RUX54" s="1"/>
      <c r="RUY54" s="1"/>
      <c r="RUZ54" s="1"/>
      <c r="RVA54" s="1"/>
      <c r="RVB54" s="1"/>
      <c r="RVC54" s="1"/>
      <c r="RVD54" s="1"/>
      <c r="RVE54" s="1"/>
      <c r="RVF54" s="1"/>
      <c r="RVG54" s="1"/>
      <c r="RVH54" s="1"/>
      <c r="RVI54" s="1"/>
      <c r="RVJ54" s="1"/>
      <c r="RVK54" s="1"/>
      <c r="RVL54" s="1"/>
      <c r="RVM54" s="1"/>
      <c r="RVN54" s="1"/>
      <c r="RVO54" s="1"/>
      <c r="RVP54" s="1"/>
      <c r="RVQ54" s="1"/>
      <c r="RVR54" s="1"/>
      <c r="RVS54" s="1"/>
      <c r="RVT54" s="1"/>
      <c r="RVU54" s="1"/>
      <c r="RVV54" s="1"/>
      <c r="RVW54" s="1"/>
      <c r="RVX54" s="1"/>
      <c r="RVY54" s="1"/>
      <c r="RVZ54" s="1"/>
      <c r="RWA54" s="1"/>
      <c r="RWB54" s="1"/>
      <c r="RWC54" s="1"/>
      <c r="RWD54" s="1"/>
      <c r="RWE54" s="1"/>
      <c r="RWF54" s="1"/>
      <c r="RWG54" s="1"/>
      <c r="RWH54" s="1"/>
      <c r="RWI54" s="1"/>
      <c r="RWJ54" s="1"/>
      <c r="RWK54" s="1"/>
      <c r="RWL54" s="1"/>
      <c r="RWM54" s="1"/>
      <c r="RWN54" s="1"/>
      <c r="RWO54" s="1"/>
      <c r="RWP54" s="1"/>
      <c r="RWQ54" s="1"/>
      <c r="RWR54" s="1"/>
      <c r="RWS54" s="1"/>
      <c r="RWT54" s="1"/>
      <c r="RWU54" s="1"/>
      <c r="RWV54" s="1"/>
      <c r="RWW54" s="1"/>
      <c r="RWX54" s="1"/>
      <c r="RWY54" s="1"/>
      <c r="RWZ54" s="1"/>
      <c r="RXA54" s="1"/>
      <c r="RXB54" s="1"/>
      <c r="RXC54" s="1"/>
      <c r="RXD54" s="1"/>
      <c r="RXE54" s="1"/>
      <c r="RXF54" s="1"/>
      <c r="RXG54" s="1"/>
      <c r="RXH54" s="1"/>
      <c r="RXI54" s="1"/>
      <c r="RXJ54" s="1"/>
      <c r="RXK54" s="1"/>
      <c r="RXL54" s="1"/>
      <c r="RXM54" s="1"/>
      <c r="RXN54" s="1"/>
      <c r="RXO54" s="1"/>
      <c r="RXP54" s="1"/>
      <c r="RXQ54" s="1"/>
      <c r="RXR54" s="1"/>
      <c r="RXS54" s="1"/>
      <c r="RXT54" s="1"/>
      <c r="RXU54" s="1"/>
      <c r="RXV54" s="1"/>
      <c r="RXW54" s="1"/>
      <c r="RXX54" s="1"/>
      <c r="RXY54" s="1"/>
      <c r="RXZ54" s="1"/>
      <c r="RYA54" s="1"/>
      <c r="RYB54" s="1"/>
      <c r="RYC54" s="1"/>
      <c r="RYD54" s="1"/>
      <c r="RYE54" s="1"/>
      <c r="RYF54" s="1"/>
      <c r="RYG54" s="1"/>
      <c r="RYH54" s="1"/>
      <c r="RYI54" s="1"/>
      <c r="RYJ54" s="1"/>
      <c r="RYK54" s="1"/>
      <c r="RYL54" s="1"/>
      <c r="RYM54" s="1"/>
      <c r="RYN54" s="1"/>
      <c r="RYO54" s="1"/>
      <c r="RYP54" s="1"/>
      <c r="RYQ54" s="1"/>
      <c r="RYR54" s="1"/>
      <c r="RYS54" s="1"/>
      <c r="RYT54" s="1"/>
      <c r="RYU54" s="1"/>
      <c r="RYV54" s="1"/>
      <c r="RYW54" s="1"/>
      <c r="RYX54" s="1"/>
      <c r="RYY54" s="1"/>
      <c r="RYZ54" s="1"/>
      <c r="RZA54" s="1"/>
      <c r="RZB54" s="1"/>
      <c r="RZC54" s="1"/>
      <c r="RZD54" s="1"/>
      <c r="RZE54" s="1"/>
      <c r="RZF54" s="1"/>
      <c r="RZG54" s="1"/>
      <c r="RZH54" s="1"/>
      <c r="RZI54" s="1"/>
      <c r="RZJ54" s="1"/>
      <c r="RZK54" s="1"/>
      <c r="RZL54" s="1"/>
      <c r="RZM54" s="1"/>
      <c r="RZN54" s="1"/>
      <c r="RZO54" s="1"/>
      <c r="RZP54" s="1"/>
      <c r="RZQ54" s="1"/>
      <c r="RZR54" s="1"/>
      <c r="RZS54" s="1"/>
      <c r="RZT54" s="1"/>
      <c r="RZU54" s="1"/>
      <c r="RZV54" s="1"/>
      <c r="RZW54" s="1"/>
      <c r="RZX54" s="1"/>
      <c r="RZY54" s="1"/>
      <c r="RZZ54" s="1"/>
      <c r="SAA54" s="1"/>
      <c r="SAB54" s="1"/>
      <c r="SAC54" s="1"/>
      <c r="SAD54" s="1"/>
      <c r="SAE54" s="1"/>
      <c r="SAF54" s="1"/>
      <c r="SAG54" s="1"/>
      <c r="SAH54" s="1"/>
      <c r="SAI54" s="1"/>
      <c r="SAJ54" s="1"/>
      <c r="SAK54" s="1"/>
      <c r="SAL54" s="1"/>
      <c r="SAM54" s="1"/>
      <c r="SAN54" s="1"/>
      <c r="SAO54" s="1"/>
      <c r="SAP54" s="1"/>
      <c r="SAQ54" s="1"/>
      <c r="SAR54" s="1"/>
      <c r="SAS54" s="1"/>
      <c r="SAT54" s="1"/>
      <c r="SAU54" s="1"/>
      <c r="SAV54" s="1"/>
      <c r="SAW54" s="1"/>
      <c r="SAX54" s="1"/>
      <c r="SAY54" s="1"/>
      <c r="SAZ54" s="1"/>
      <c r="SBA54" s="1"/>
      <c r="SBB54" s="1"/>
      <c r="SBC54" s="1"/>
      <c r="SBD54" s="1"/>
      <c r="SBE54" s="1"/>
      <c r="SBF54" s="1"/>
      <c r="SBG54" s="1"/>
      <c r="SBH54" s="1"/>
      <c r="SBI54" s="1"/>
      <c r="SBJ54" s="1"/>
      <c r="SBK54" s="1"/>
      <c r="SBL54" s="1"/>
      <c r="SBM54" s="1"/>
      <c r="SBN54" s="1"/>
      <c r="SBO54" s="1"/>
      <c r="SBP54" s="1"/>
      <c r="SBQ54" s="1"/>
      <c r="SBR54" s="1"/>
      <c r="SBS54" s="1"/>
      <c r="SBT54" s="1"/>
      <c r="SBU54" s="1"/>
      <c r="SBV54" s="1"/>
      <c r="SBW54" s="1"/>
      <c r="SBX54" s="1"/>
      <c r="SBY54" s="1"/>
      <c r="SBZ54" s="1"/>
      <c r="SCA54" s="1"/>
      <c r="SCB54" s="1"/>
      <c r="SCC54" s="1"/>
      <c r="SCD54" s="1"/>
      <c r="SCE54" s="1"/>
      <c r="SCF54" s="1"/>
      <c r="SCG54" s="1"/>
      <c r="SCH54" s="1"/>
      <c r="SCI54" s="1"/>
      <c r="SCJ54" s="1"/>
      <c r="SCK54" s="1"/>
      <c r="SCL54" s="1"/>
      <c r="SCM54" s="1"/>
      <c r="SCN54" s="1"/>
      <c r="SCO54" s="1"/>
      <c r="SCP54" s="1"/>
      <c r="SCQ54" s="1"/>
      <c r="SCR54" s="1"/>
      <c r="SCS54" s="1"/>
      <c r="SCT54" s="1"/>
      <c r="SCU54" s="1"/>
      <c r="SCV54" s="1"/>
      <c r="SCW54" s="1"/>
      <c r="SCX54" s="1"/>
      <c r="SCY54" s="1"/>
      <c r="SCZ54" s="1"/>
      <c r="SDA54" s="1"/>
      <c r="SDB54" s="1"/>
      <c r="SDC54" s="1"/>
      <c r="SDD54" s="1"/>
      <c r="SDE54" s="1"/>
      <c r="SDF54" s="1"/>
      <c r="SDG54" s="1"/>
      <c r="SDH54" s="1"/>
      <c r="SDI54" s="1"/>
      <c r="SDJ54" s="1"/>
      <c r="SDK54" s="1"/>
      <c r="SDL54" s="1"/>
      <c r="SDM54" s="1"/>
      <c r="SDN54" s="1"/>
      <c r="SDO54" s="1"/>
      <c r="SDP54" s="1"/>
      <c r="SDQ54" s="1"/>
      <c r="SDR54" s="1"/>
      <c r="SDS54" s="1"/>
      <c r="SDT54" s="1"/>
      <c r="SDU54" s="1"/>
      <c r="SDV54" s="1"/>
      <c r="SDW54" s="1"/>
      <c r="SDX54" s="1"/>
      <c r="SDY54" s="1"/>
      <c r="SDZ54" s="1"/>
      <c r="SEA54" s="1"/>
      <c r="SEB54" s="1"/>
      <c r="SEC54" s="1"/>
      <c r="SED54" s="1"/>
      <c r="SEE54" s="1"/>
      <c r="SEF54" s="1"/>
      <c r="SEG54" s="1"/>
      <c r="SEH54" s="1"/>
      <c r="SEI54" s="1"/>
      <c r="SEJ54" s="1"/>
      <c r="SEK54" s="1"/>
      <c r="SEL54" s="1"/>
      <c r="SEM54" s="1"/>
      <c r="SEN54" s="1"/>
      <c r="SEO54" s="1"/>
      <c r="SEP54" s="1"/>
      <c r="SEQ54" s="1"/>
      <c r="SER54" s="1"/>
      <c r="SES54" s="1"/>
      <c r="SET54" s="1"/>
      <c r="SEU54" s="1"/>
      <c r="SEV54" s="1"/>
      <c r="SEW54" s="1"/>
      <c r="SEX54" s="1"/>
      <c r="SEY54" s="1"/>
      <c r="SEZ54" s="1"/>
      <c r="SFA54" s="1"/>
      <c r="SFB54" s="1"/>
      <c r="SFC54" s="1"/>
      <c r="SFD54" s="1"/>
      <c r="SFE54" s="1"/>
      <c r="SFF54" s="1"/>
      <c r="SFG54" s="1"/>
      <c r="SFH54" s="1"/>
      <c r="SFI54" s="1"/>
      <c r="SFJ54" s="1"/>
      <c r="SFK54" s="1"/>
      <c r="SFL54" s="1"/>
      <c r="SFM54" s="1"/>
      <c r="SFN54" s="1"/>
      <c r="SFO54" s="1"/>
      <c r="SFP54" s="1"/>
      <c r="SFQ54" s="1"/>
      <c r="SFR54" s="1"/>
      <c r="SFS54" s="1"/>
      <c r="SFT54" s="1"/>
      <c r="SFU54" s="1"/>
      <c r="SFV54" s="1"/>
      <c r="SFW54" s="1"/>
      <c r="SFX54" s="1"/>
      <c r="SFY54" s="1"/>
      <c r="SFZ54" s="1"/>
      <c r="SGA54" s="1"/>
      <c r="SGB54" s="1"/>
      <c r="SGC54" s="1"/>
      <c r="SGD54" s="1"/>
      <c r="SGE54" s="1"/>
      <c r="SGF54" s="1"/>
      <c r="SGG54" s="1"/>
      <c r="SGH54" s="1"/>
      <c r="SGI54" s="1"/>
      <c r="SGJ54" s="1"/>
      <c r="SGK54" s="1"/>
      <c r="SGL54" s="1"/>
      <c r="SGM54" s="1"/>
      <c r="SGN54" s="1"/>
      <c r="SGO54" s="1"/>
      <c r="SGP54" s="1"/>
      <c r="SGQ54" s="1"/>
      <c r="SGR54" s="1"/>
      <c r="SGS54" s="1"/>
      <c r="SGT54" s="1"/>
      <c r="SGU54" s="1"/>
      <c r="SGV54" s="1"/>
      <c r="SGW54" s="1"/>
      <c r="SGX54" s="1"/>
      <c r="SGY54" s="1"/>
      <c r="SGZ54" s="1"/>
      <c r="SHA54" s="1"/>
      <c r="SHB54" s="1"/>
      <c r="SHC54" s="1"/>
      <c r="SHD54" s="1"/>
      <c r="SHE54" s="1"/>
      <c r="SHF54" s="1"/>
      <c r="SHG54" s="1"/>
      <c r="SHH54" s="1"/>
      <c r="SHI54" s="1"/>
      <c r="SHJ54" s="1"/>
      <c r="SHK54" s="1"/>
      <c r="SHL54" s="1"/>
      <c r="SHM54" s="1"/>
      <c r="SHN54" s="1"/>
      <c r="SHO54" s="1"/>
      <c r="SHP54" s="1"/>
      <c r="SHQ54" s="1"/>
      <c r="SHR54" s="1"/>
      <c r="SHS54" s="1"/>
      <c r="SHT54" s="1"/>
      <c r="SHU54" s="1"/>
      <c r="SHV54" s="1"/>
      <c r="SHW54" s="1"/>
      <c r="SHX54" s="1"/>
      <c r="SHY54" s="1"/>
      <c r="SHZ54" s="1"/>
      <c r="SIA54" s="1"/>
      <c r="SIB54" s="1"/>
      <c r="SIC54" s="1"/>
      <c r="SID54" s="1"/>
      <c r="SIE54" s="1"/>
      <c r="SIF54" s="1"/>
      <c r="SIG54" s="1"/>
      <c r="SIH54" s="1"/>
      <c r="SII54" s="1"/>
      <c r="SIJ54" s="1"/>
      <c r="SIK54" s="1"/>
      <c r="SIL54" s="1"/>
      <c r="SIM54" s="1"/>
      <c r="SIN54" s="1"/>
      <c r="SIO54" s="1"/>
      <c r="SIP54" s="1"/>
      <c r="SIQ54" s="1"/>
      <c r="SIR54" s="1"/>
      <c r="SIS54" s="1"/>
      <c r="SIT54" s="1"/>
      <c r="SIU54" s="1"/>
      <c r="SIV54" s="1"/>
      <c r="SIW54" s="1"/>
      <c r="SIX54" s="1"/>
      <c r="SIY54" s="1"/>
      <c r="SIZ54" s="1"/>
      <c r="SJA54" s="1"/>
      <c r="SJB54" s="1"/>
      <c r="SJC54" s="1"/>
      <c r="SJD54" s="1"/>
      <c r="SJE54" s="1"/>
      <c r="SJF54" s="1"/>
      <c r="SJG54" s="1"/>
      <c r="SJH54" s="1"/>
      <c r="SJI54" s="1"/>
      <c r="SJJ54" s="1"/>
      <c r="SJK54" s="1"/>
      <c r="SJL54" s="1"/>
      <c r="SJM54" s="1"/>
      <c r="SJN54" s="1"/>
      <c r="SJO54" s="1"/>
      <c r="SJP54" s="1"/>
      <c r="SJQ54" s="1"/>
      <c r="SJR54" s="1"/>
      <c r="SJS54" s="1"/>
      <c r="SJT54" s="1"/>
      <c r="SJU54" s="1"/>
      <c r="SJV54" s="1"/>
      <c r="SJW54" s="1"/>
      <c r="SJX54" s="1"/>
      <c r="SJY54" s="1"/>
      <c r="SJZ54" s="1"/>
      <c r="SKA54" s="1"/>
      <c r="SKB54" s="1"/>
      <c r="SKC54" s="1"/>
      <c r="SKD54" s="1"/>
      <c r="SKE54" s="1"/>
      <c r="SKF54" s="1"/>
      <c r="SKG54" s="1"/>
      <c r="SKH54" s="1"/>
      <c r="SKI54" s="1"/>
      <c r="SKJ54" s="1"/>
      <c r="SKK54" s="1"/>
      <c r="SKL54" s="1"/>
      <c r="SKM54" s="1"/>
      <c r="SKN54" s="1"/>
      <c r="SKO54" s="1"/>
      <c r="SKP54" s="1"/>
      <c r="SKQ54" s="1"/>
      <c r="SKR54" s="1"/>
      <c r="SKS54" s="1"/>
      <c r="SKT54" s="1"/>
      <c r="SKU54" s="1"/>
      <c r="SKV54" s="1"/>
      <c r="SKW54" s="1"/>
      <c r="SKX54" s="1"/>
      <c r="SKY54" s="1"/>
      <c r="SKZ54" s="1"/>
      <c r="SLA54" s="1"/>
      <c r="SLB54" s="1"/>
      <c r="SLC54" s="1"/>
      <c r="SLD54" s="1"/>
      <c r="SLE54" s="1"/>
      <c r="SLF54" s="1"/>
      <c r="SLG54" s="1"/>
      <c r="SLH54" s="1"/>
      <c r="SLI54" s="1"/>
      <c r="SLJ54" s="1"/>
      <c r="SLK54" s="1"/>
      <c r="SLL54" s="1"/>
      <c r="SLM54" s="1"/>
      <c r="SLN54" s="1"/>
      <c r="SLO54" s="1"/>
      <c r="SLP54" s="1"/>
      <c r="SLQ54" s="1"/>
      <c r="SLR54" s="1"/>
      <c r="SLS54" s="1"/>
      <c r="SLT54" s="1"/>
      <c r="SLU54" s="1"/>
      <c r="SLV54" s="1"/>
      <c r="SLW54" s="1"/>
      <c r="SLX54" s="1"/>
      <c r="SLY54" s="1"/>
      <c r="SLZ54" s="1"/>
      <c r="SMA54" s="1"/>
      <c r="SMB54" s="1"/>
      <c r="SMC54" s="1"/>
      <c r="SMD54" s="1"/>
      <c r="SME54" s="1"/>
      <c r="SMF54" s="1"/>
      <c r="SMG54" s="1"/>
      <c r="SMH54" s="1"/>
      <c r="SMI54" s="1"/>
      <c r="SMJ54" s="1"/>
      <c r="SMK54" s="1"/>
      <c r="SML54" s="1"/>
      <c r="SMM54" s="1"/>
      <c r="SMN54" s="1"/>
      <c r="SMO54" s="1"/>
      <c r="SMP54" s="1"/>
      <c r="SMQ54" s="1"/>
      <c r="SMR54" s="1"/>
      <c r="SMS54" s="1"/>
      <c r="SMT54" s="1"/>
      <c r="SMU54" s="1"/>
      <c r="SMV54" s="1"/>
      <c r="SMW54" s="1"/>
      <c r="SMX54" s="1"/>
      <c r="SMY54" s="1"/>
      <c r="SMZ54" s="1"/>
      <c r="SNA54" s="1"/>
      <c r="SNB54" s="1"/>
      <c r="SNC54" s="1"/>
      <c r="SND54" s="1"/>
      <c r="SNE54" s="1"/>
      <c r="SNF54" s="1"/>
      <c r="SNG54" s="1"/>
      <c r="SNH54" s="1"/>
      <c r="SNI54" s="1"/>
      <c r="SNJ54" s="1"/>
      <c r="SNK54" s="1"/>
      <c r="SNL54" s="1"/>
      <c r="SNM54" s="1"/>
      <c r="SNN54" s="1"/>
      <c r="SNO54" s="1"/>
      <c r="SNP54" s="1"/>
      <c r="SNQ54" s="1"/>
      <c r="SNR54" s="1"/>
      <c r="SNS54" s="1"/>
      <c r="SNT54" s="1"/>
      <c r="SNU54" s="1"/>
      <c r="SNV54" s="1"/>
      <c r="SNW54" s="1"/>
      <c r="SNX54" s="1"/>
      <c r="SNY54" s="1"/>
      <c r="SNZ54" s="1"/>
      <c r="SOA54" s="1"/>
      <c r="SOB54" s="1"/>
      <c r="SOC54" s="1"/>
      <c r="SOD54" s="1"/>
      <c r="SOE54" s="1"/>
      <c r="SOF54" s="1"/>
      <c r="SOG54" s="1"/>
      <c r="SOH54" s="1"/>
      <c r="SOI54" s="1"/>
      <c r="SOJ54" s="1"/>
      <c r="SOK54" s="1"/>
      <c r="SOL54" s="1"/>
      <c r="SOM54" s="1"/>
      <c r="SON54" s="1"/>
      <c r="SOO54" s="1"/>
      <c r="SOP54" s="1"/>
      <c r="SOQ54" s="1"/>
      <c r="SOR54" s="1"/>
      <c r="SOS54" s="1"/>
      <c r="SOT54" s="1"/>
      <c r="SOU54" s="1"/>
      <c r="SOV54" s="1"/>
      <c r="SOW54" s="1"/>
      <c r="SOX54" s="1"/>
      <c r="SOY54" s="1"/>
      <c r="SOZ54" s="1"/>
      <c r="SPA54" s="1"/>
      <c r="SPB54" s="1"/>
      <c r="SPC54" s="1"/>
      <c r="SPD54" s="1"/>
      <c r="SPE54" s="1"/>
      <c r="SPF54" s="1"/>
      <c r="SPG54" s="1"/>
      <c r="SPH54" s="1"/>
      <c r="SPI54" s="1"/>
      <c r="SPJ54" s="1"/>
      <c r="SPK54" s="1"/>
      <c r="SPL54" s="1"/>
      <c r="SPM54" s="1"/>
      <c r="SPN54" s="1"/>
      <c r="SPO54" s="1"/>
      <c r="SPP54" s="1"/>
      <c r="SPQ54" s="1"/>
      <c r="SPR54" s="1"/>
      <c r="SPS54" s="1"/>
      <c r="SPT54" s="1"/>
      <c r="SPU54" s="1"/>
      <c r="SPV54" s="1"/>
      <c r="SPW54" s="1"/>
      <c r="SPX54" s="1"/>
      <c r="SPY54" s="1"/>
      <c r="SPZ54" s="1"/>
      <c r="SQA54" s="1"/>
      <c r="SQB54" s="1"/>
      <c r="SQC54" s="1"/>
      <c r="SQD54" s="1"/>
      <c r="SQE54" s="1"/>
      <c r="SQF54" s="1"/>
      <c r="SQG54" s="1"/>
      <c r="SQH54" s="1"/>
      <c r="SQI54" s="1"/>
      <c r="SQJ54" s="1"/>
      <c r="SQK54" s="1"/>
      <c r="SQL54" s="1"/>
      <c r="SQM54" s="1"/>
      <c r="SQN54" s="1"/>
      <c r="SQO54" s="1"/>
      <c r="SQP54" s="1"/>
      <c r="SQQ54" s="1"/>
      <c r="SQR54" s="1"/>
      <c r="SQS54" s="1"/>
      <c r="SQT54" s="1"/>
      <c r="SQU54" s="1"/>
      <c r="SQV54" s="1"/>
      <c r="SQW54" s="1"/>
      <c r="SQX54" s="1"/>
      <c r="SQY54" s="1"/>
      <c r="SQZ54" s="1"/>
      <c r="SRA54" s="1"/>
      <c r="SRB54" s="1"/>
      <c r="SRC54" s="1"/>
      <c r="SRD54" s="1"/>
      <c r="SRE54" s="1"/>
      <c r="SRF54" s="1"/>
      <c r="SRG54" s="1"/>
      <c r="SRH54" s="1"/>
      <c r="SRI54" s="1"/>
      <c r="SRJ54" s="1"/>
      <c r="SRK54" s="1"/>
      <c r="SRL54" s="1"/>
      <c r="SRM54" s="1"/>
      <c r="SRN54" s="1"/>
      <c r="SRO54" s="1"/>
      <c r="SRP54" s="1"/>
      <c r="SRQ54" s="1"/>
      <c r="SRR54" s="1"/>
      <c r="SRS54" s="1"/>
      <c r="SRT54" s="1"/>
      <c r="SRU54" s="1"/>
      <c r="SRV54" s="1"/>
      <c r="SRW54" s="1"/>
      <c r="SRX54" s="1"/>
      <c r="SRY54" s="1"/>
      <c r="SRZ54" s="1"/>
      <c r="SSA54" s="1"/>
      <c r="SSB54" s="1"/>
      <c r="SSC54" s="1"/>
      <c r="SSD54" s="1"/>
      <c r="SSE54" s="1"/>
      <c r="SSF54" s="1"/>
      <c r="SSG54" s="1"/>
      <c r="SSH54" s="1"/>
      <c r="SSI54" s="1"/>
      <c r="SSJ54" s="1"/>
      <c r="SSK54" s="1"/>
      <c r="SSL54" s="1"/>
      <c r="SSM54" s="1"/>
      <c r="SSN54" s="1"/>
      <c r="SSO54" s="1"/>
      <c r="SSP54" s="1"/>
      <c r="SSQ54" s="1"/>
      <c r="SSR54" s="1"/>
      <c r="SSS54" s="1"/>
      <c r="SST54" s="1"/>
      <c r="SSU54" s="1"/>
      <c r="SSV54" s="1"/>
      <c r="SSW54" s="1"/>
      <c r="SSX54" s="1"/>
      <c r="SSY54" s="1"/>
      <c r="SSZ54" s="1"/>
      <c r="STA54" s="1"/>
      <c r="STB54" s="1"/>
      <c r="STC54" s="1"/>
      <c r="STD54" s="1"/>
      <c r="STE54" s="1"/>
      <c r="STF54" s="1"/>
      <c r="STG54" s="1"/>
      <c r="STH54" s="1"/>
      <c r="STI54" s="1"/>
      <c r="STJ54" s="1"/>
      <c r="STK54" s="1"/>
      <c r="STL54" s="1"/>
      <c r="STM54" s="1"/>
      <c r="STN54" s="1"/>
      <c r="STO54" s="1"/>
      <c r="STP54" s="1"/>
      <c r="STQ54" s="1"/>
      <c r="STR54" s="1"/>
      <c r="STS54" s="1"/>
      <c r="STT54" s="1"/>
      <c r="STU54" s="1"/>
      <c r="STV54" s="1"/>
      <c r="STW54" s="1"/>
      <c r="STX54" s="1"/>
      <c r="STY54" s="1"/>
      <c r="STZ54" s="1"/>
      <c r="SUA54" s="1"/>
      <c r="SUB54" s="1"/>
      <c r="SUC54" s="1"/>
      <c r="SUD54" s="1"/>
      <c r="SUE54" s="1"/>
      <c r="SUF54" s="1"/>
      <c r="SUG54" s="1"/>
      <c r="SUH54" s="1"/>
      <c r="SUI54" s="1"/>
      <c r="SUJ54" s="1"/>
      <c r="SUK54" s="1"/>
      <c r="SUL54" s="1"/>
      <c r="SUM54" s="1"/>
      <c r="SUN54" s="1"/>
      <c r="SUO54" s="1"/>
      <c r="SUP54" s="1"/>
      <c r="SUQ54" s="1"/>
      <c r="SUR54" s="1"/>
      <c r="SUS54" s="1"/>
      <c r="SUT54" s="1"/>
      <c r="SUU54" s="1"/>
      <c r="SUV54" s="1"/>
      <c r="SUW54" s="1"/>
      <c r="SUX54" s="1"/>
      <c r="SUY54" s="1"/>
      <c r="SUZ54" s="1"/>
      <c r="SVA54" s="1"/>
      <c r="SVB54" s="1"/>
      <c r="SVC54" s="1"/>
      <c r="SVD54" s="1"/>
      <c r="SVE54" s="1"/>
      <c r="SVF54" s="1"/>
      <c r="SVG54" s="1"/>
      <c r="SVH54" s="1"/>
      <c r="SVI54" s="1"/>
      <c r="SVJ54" s="1"/>
      <c r="SVK54" s="1"/>
      <c r="SVL54" s="1"/>
      <c r="SVM54" s="1"/>
      <c r="SVN54" s="1"/>
      <c r="SVO54" s="1"/>
      <c r="SVP54" s="1"/>
      <c r="SVQ54" s="1"/>
      <c r="SVR54" s="1"/>
      <c r="SVS54" s="1"/>
      <c r="SVT54" s="1"/>
      <c r="SVU54" s="1"/>
      <c r="SVV54" s="1"/>
      <c r="SVW54" s="1"/>
      <c r="SVX54" s="1"/>
      <c r="SVY54" s="1"/>
      <c r="SVZ54" s="1"/>
      <c r="SWA54" s="1"/>
      <c r="SWB54" s="1"/>
      <c r="SWC54" s="1"/>
      <c r="SWD54" s="1"/>
      <c r="SWE54" s="1"/>
      <c r="SWF54" s="1"/>
      <c r="SWG54" s="1"/>
      <c r="SWH54" s="1"/>
      <c r="SWI54" s="1"/>
      <c r="SWJ54" s="1"/>
      <c r="SWK54" s="1"/>
      <c r="SWL54" s="1"/>
      <c r="SWM54" s="1"/>
      <c r="SWN54" s="1"/>
      <c r="SWO54" s="1"/>
      <c r="SWP54" s="1"/>
      <c r="SWQ54" s="1"/>
      <c r="SWR54" s="1"/>
      <c r="SWS54" s="1"/>
      <c r="SWT54" s="1"/>
      <c r="SWU54" s="1"/>
      <c r="SWV54" s="1"/>
      <c r="SWW54" s="1"/>
      <c r="SWX54" s="1"/>
      <c r="SWY54" s="1"/>
      <c r="SWZ54" s="1"/>
      <c r="SXA54" s="1"/>
      <c r="SXB54" s="1"/>
      <c r="SXC54" s="1"/>
      <c r="SXD54" s="1"/>
      <c r="SXE54" s="1"/>
      <c r="SXF54" s="1"/>
      <c r="SXG54" s="1"/>
      <c r="SXH54" s="1"/>
      <c r="SXI54" s="1"/>
      <c r="SXJ54" s="1"/>
      <c r="SXK54" s="1"/>
      <c r="SXL54" s="1"/>
      <c r="SXM54" s="1"/>
      <c r="SXN54" s="1"/>
      <c r="SXO54" s="1"/>
      <c r="SXP54" s="1"/>
      <c r="SXQ54" s="1"/>
      <c r="SXR54" s="1"/>
      <c r="SXS54" s="1"/>
      <c r="SXT54" s="1"/>
      <c r="SXU54" s="1"/>
      <c r="SXV54" s="1"/>
      <c r="SXW54" s="1"/>
      <c r="SXX54" s="1"/>
      <c r="SXY54" s="1"/>
      <c r="SXZ54" s="1"/>
      <c r="SYA54" s="1"/>
      <c r="SYB54" s="1"/>
      <c r="SYC54" s="1"/>
      <c r="SYD54" s="1"/>
      <c r="SYE54" s="1"/>
      <c r="SYF54" s="1"/>
      <c r="SYG54" s="1"/>
      <c r="SYH54" s="1"/>
      <c r="SYI54" s="1"/>
      <c r="SYJ54" s="1"/>
      <c r="SYK54" s="1"/>
      <c r="SYL54" s="1"/>
      <c r="SYM54" s="1"/>
      <c r="SYN54" s="1"/>
      <c r="SYO54" s="1"/>
      <c r="SYP54" s="1"/>
      <c r="SYQ54" s="1"/>
      <c r="SYR54" s="1"/>
      <c r="SYS54" s="1"/>
      <c r="SYT54" s="1"/>
      <c r="SYU54" s="1"/>
      <c r="SYV54" s="1"/>
      <c r="SYW54" s="1"/>
      <c r="SYX54" s="1"/>
      <c r="SYY54" s="1"/>
      <c r="SYZ54" s="1"/>
      <c r="SZA54" s="1"/>
      <c r="SZB54" s="1"/>
      <c r="SZC54" s="1"/>
      <c r="SZD54" s="1"/>
      <c r="SZE54" s="1"/>
      <c r="SZF54" s="1"/>
      <c r="SZG54" s="1"/>
      <c r="SZH54" s="1"/>
      <c r="SZI54" s="1"/>
      <c r="SZJ54" s="1"/>
      <c r="SZK54" s="1"/>
      <c r="SZL54" s="1"/>
      <c r="SZM54" s="1"/>
      <c r="SZN54" s="1"/>
      <c r="SZO54" s="1"/>
      <c r="SZP54" s="1"/>
      <c r="SZQ54" s="1"/>
      <c r="SZR54" s="1"/>
      <c r="SZS54" s="1"/>
      <c r="SZT54" s="1"/>
      <c r="SZU54" s="1"/>
      <c r="SZV54" s="1"/>
      <c r="SZW54" s="1"/>
      <c r="SZX54" s="1"/>
      <c r="SZY54" s="1"/>
      <c r="SZZ54" s="1"/>
      <c r="TAA54" s="1"/>
      <c r="TAB54" s="1"/>
      <c r="TAC54" s="1"/>
      <c r="TAD54" s="1"/>
      <c r="TAE54" s="1"/>
      <c r="TAF54" s="1"/>
      <c r="TAG54" s="1"/>
      <c r="TAH54" s="1"/>
      <c r="TAI54" s="1"/>
      <c r="TAJ54" s="1"/>
      <c r="TAK54" s="1"/>
      <c r="TAL54" s="1"/>
      <c r="TAM54" s="1"/>
      <c r="TAN54" s="1"/>
      <c r="TAO54" s="1"/>
      <c r="TAP54" s="1"/>
      <c r="TAQ54" s="1"/>
      <c r="TAR54" s="1"/>
      <c r="TAS54" s="1"/>
      <c r="TAT54" s="1"/>
      <c r="TAU54" s="1"/>
      <c r="TAV54" s="1"/>
      <c r="TAW54" s="1"/>
      <c r="TAX54" s="1"/>
      <c r="TAY54" s="1"/>
      <c r="TAZ54" s="1"/>
      <c r="TBA54" s="1"/>
      <c r="TBB54" s="1"/>
      <c r="TBC54" s="1"/>
      <c r="TBD54" s="1"/>
      <c r="TBE54" s="1"/>
      <c r="TBF54" s="1"/>
      <c r="TBG54" s="1"/>
      <c r="TBH54" s="1"/>
      <c r="TBI54" s="1"/>
      <c r="TBJ54" s="1"/>
      <c r="TBK54" s="1"/>
      <c r="TBL54" s="1"/>
      <c r="TBM54" s="1"/>
      <c r="TBN54" s="1"/>
      <c r="TBO54" s="1"/>
      <c r="TBP54" s="1"/>
      <c r="TBQ54" s="1"/>
      <c r="TBR54" s="1"/>
      <c r="TBS54" s="1"/>
      <c r="TBT54" s="1"/>
      <c r="TBU54" s="1"/>
      <c r="TBV54" s="1"/>
      <c r="TBW54" s="1"/>
      <c r="TBX54" s="1"/>
      <c r="TBY54" s="1"/>
      <c r="TBZ54" s="1"/>
      <c r="TCA54" s="1"/>
      <c r="TCB54" s="1"/>
      <c r="TCC54" s="1"/>
      <c r="TCD54" s="1"/>
      <c r="TCE54" s="1"/>
      <c r="TCF54" s="1"/>
      <c r="TCG54" s="1"/>
      <c r="TCH54" s="1"/>
      <c r="TCI54" s="1"/>
      <c r="TCJ54" s="1"/>
      <c r="TCK54" s="1"/>
      <c r="TCL54" s="1"/>
      <c r="TCM54" s="1"/>
      <c r="TCN54" s="1"/>
      <c r="TCO54" s="1"/>
      <c r="TCP54" s="1"/>
      <c r="TCQ54" s="1"/>
      <c r="TCR54" s="1"/>
      <c r="TCS54" s="1"/>
      <c r="TCT54" s="1"/>
      <c r="TCU54" s="1"/>
      <c r="TCV54" s="1"/>
      <c r="TCW54" s="1"/>
      <c r="TCX54" s="1"/>
      <c r="TCY54" s="1"/>
      <c r="TCZ54" s="1"/>
      <c r="TDA54" s="1"/>
      <c r="TDB54" s="1"/>
      <c r="TDC54" s="1"/>
      <c r="TDD54" s="1"/>
      <c r="TDE54" s="1"/>
      <c r="TDF54" s="1"/>
      <c r="TDG54" s="1"/>
      <c r="TDH54" s="1"/>
      <c r="TDI54" s="1"/>
      <c r="TDJ54" s="1"/>
      <c r="TDK54" s="1"/>
      <c r="TDL54" s="1"/>
      <c r="TDM54" s="1"/>
      <c r="TDN54" s="1"/>
      <c r="TDO54" s="1"/>
      <c r="TDP54" s="1"/>
      <c r="TDQ54" s="1"/>
      <c r="TDR54" s="1"/>
      <c r="TDS54" s="1"/>
      <c r="TDT54" s="1"/>
      <c r="TDU54" s="1"/>
      <c r="TDV54" s="1"/>
      <c r="TDW54" s="1"/>
      <c r="TDX54" s="1"/>
      <c r="TDY54" s="1"/>
      <c r="TDZ54" s="1"/>
      <c r="TEA54" s="1"/>
      <c r="TEB54" s="1"/>
      <c r="TEC54" s="1"/>
      <c r="TED54" s="1"/>
      <c r="TEE54" s="1"/>
      <c r="TEF54" s="1"/>
      <c r="TEG54" s="1"/>
      <c r="TEH54" s="1"/>
      <c r="TEI54" s="1"/>
      <c r="TEJ54" s="1"/>
      <c r="TEK54" s="1"/>
      <c r="TEL54" s="1"/>
      <c r="TEM54" s="1"/>
      <c r="TEN54" s="1"/>
      <c r="TEO54" s="1"/>
      <c r="TEP54" s="1"/>
      <c r="TEQ54" s="1"/>
      <c r="TER54" s="1"/>
      <c r="TES54" s="1"/>
      <c r="TET54" s="1"/>
      <c r="TEU54" s="1"/>
      <c r="TEV54" s="1"/>
      <c r="TEW54" s="1"/>
      <c r="TEX54" s="1"/>
      <c r="TEY54" s="1"/>
      <c r="TEZ54" s="1"/>
      <c r="TFA54" s="1"/>
      <c r="TFB54" s="1"/>
      <c r="TFC54" s="1"/>
      <c r="TFD54" s="1"/>
      <c r="TFE54" s="1"/>
      <c r="TFF54" s="1"/>
      <c r="TFG54" s="1"/>
      <c r="TFH54" s="1"/>
      <c r="TFI54" s="1"/>
      <c r="TFJ54" s="1"/>
      <c r="TFK54" s="1"/>
      <c r="TFL54" s="1"/>
      <c r="TFM54" s="1"/>
      <c r="TFN54" s="1"/>
      <c r="TFO54" s="1"/>
      <c r="TFP54" s="1"/>
      <c r="TFQ54" s="1"/>
      <c r="TFR54" s="1"/>
      <c r="TFS54" s="1"/>
      <c r="TFT54" s="1"/>
      <c r="TFU54" s="1"/>
      <c r="TFV54" s="1"/>
      <c r="TFW54" s="1"/>
      <c r="TFX54" s="1"/>
      <c r="TFY54" s="1"/>
      <c r="TFZ54" s="1"/>
      <c r="TGA54" s="1"/>
      <c r="TGB54" s="1"/>
      <c r="TGC54" s="1"/>
      <c r="TGD54" s="1"/>
      <c r="TGE54" s="1"/>
      <c r="TGF54" s="1"/>
      <c r="TGG54" s="1"/>
      <c r="TGH54" s="1"/>
      <c r="TGI54" s="1"/>
      <c r="TGJ54" s="1"/>
      <c r="TGK54" s="1"/>
      <c r="TGL54" s="1"/>
      <c r="TGM54" s="1"/>
      <c r="TGN54" s="1"/>
      <c r="TGO54" s="1"/>
      <c r="TGP54" s="1"/>
      <c r="TGQ54" s="1"/>
      <c r="TGR54" s="1"/>
      <c r="TGS54" s="1"/>
      <c r="TGT54" s="1"/>
      <c r="TGU54" s="1"/>
      <c r="TGV54" s="1"/>
      <c r="TGW54" s="1"/>
      <c r="TGX54" s="1"/>
      <c r="TGY54" s="1"/>
      <c r="TGZ54" s="1"/>
      <c r="THA54" s="1"/>
      <c r="THB54" s="1"/>
      <c r="THC54" s="1"/>
      <c r="THD54" s="1"/>
      <c r="THE54" s="1"/>
      <c r="THF54" s="1"/>
      <c r="THG54" s="1"/>
      <c r="THH54" s="1"/>
      <c r="THI54" s="1"/>
      <c r="THJ54" s="1"/>
      <c r="THK54" s="1"/>
      <c r="THL54" s="1"/>
      <c r="THM54" s="1"/>
      <c r="THN54" s="1"/>
      <c r="THO54" s="1"/>
      <c r="THP54" s="1"/>
      <c r="THQ54" s="1"/>
      <c r="THR54" s="1"/>
      <c r="THS54" s="1"/>
      <c r="THT54" s="1"/>
      <c r="THU54" s="1"/>
      <c r="THV54" s="1"/>
      <c r="THW54" s="1"/>
      <c r="THX54" s="1"/>
      <c r="THY54" s="1"/>
      <c r="THZ54" s="1"/>
      <c r="TIA54" s="1"/>
      <c r="TIB54" s="1"/>
      <c r="TIC54" s="1"/>
      <c r="TID54" s="1"/>
      <c r="TIE54" s="1"/>
      <c r="TIF54" s="1"/>
      <c r="TIG54" s="1"/>
      <c r="TIH54" s="1"/>
      <c r="TII54" s="1"/>
      <c r="TIJ54" s="1"/>
      <c r="TIK54" s="1"/>
      <c r="TIL54" s="1"/>
      <c r="TIM54" s="1"/>
      <c r="TIN54" s="1"/>
      <c r="TIO54" s="1"/>
      <c r="TIP54" s="1"/>
      <c r="TIQ54" s="1"/>
      <c r="TIR54" s="1"/>
      <c r="TIS54" s="1"/>
      <c r="TIT54" s="1"/>
      <c r="TIU54" s="1"/>
      <c r="TIV54" s="1"/>
      <c r="TIW54" s="1"/>
      <c r="TIX54" s="1"/>
      <c r="TIY54" s="1"/>
      <c r="TIZ54" s="1"/>
      <c r="TJA54" s="1"/>
      <c r="TJB54" s="1"/>
      <c r="TJC54" s="1"/>
      <c r="TJD54" s="1"/>
      <c r="TJE54" s="1"/>
      <c r="TJF54" s="1"/>
      <c r="TJG54" s="1"/>
      <c r="TJH54" s="1"/>
      <c r="TJI54" s="1"/>
      <c r="TJJ54" s="1"/>
      <c r="TJK54" s="1"/>
      <c r="TJL54" s="1"/>
      <c r="TJM54" s="1"/>
      <c r="TJN54" s="1"/>
      <c r="TJO54" s="1"/>
      <c r="TJP54" s="1"/>
      <c r="TJQ54" s="1"/>
      <c r="TJR54" s="1"/>
      <c r="TJS54" s="1"/>
      <c r="TJT54" s="1"/>
      <c r="TJU54" s="1"/>
      <c r="TJV54" s="1"/>
      <c r="TJW54" s="1"/>
      <c r="TJX54" s="1"/>
      <c r="TJY54" s="1"/>
      <c r="TJZ54" s="1"/>
      <c r="TKA54" s="1"/>
      <c r="TKB54" s="1"/>
      <c r="TKC54" s="1"/>
      <c r="TKD54" s="1"/>
      <c r="TKE54" s="1"/>
      <c r="TKF54" s="1"/>
      <c r="TKG54" s="1"/>
      <c r="TKH54" s="1"/>
      <c r="TKI54" s="1"/>
      <c r="TKJ54" s="1"/>
      <c r="TKK54" s="1"/>
      <c r="TKL54" s="1"/>
      <c r="TKM54" s="1"/>
      <c r="TKN54" s="1"/>
      <c r="TKO54" s="1"/>
      <c r="TKP54" s="1"/>
      <c r="TKQ54" s="1"/>
      <c r="TKR54" s="1"/>
      <c r="TKS54" s="1"/>
      <c r="TKT54" s="1"/>
      <c r="TKU54" s="1"/>
      <c r="TKV54" s="1"/>
      <c r="TKW54" s="1"/>
      <c r="TKX54" s="1"/>
      <c r="TKY54" s="1"/>
      <c r="TKZ54" s="1"/>
      <c r="TLA54" s="1"/>
      <c r="TLB54" s="1"/>
      <c r="TLC54" s="1"/>
      <c r="TLD54" s="1"/>
      <c r="TLE54" s="1"/>
      <c r="TLF54" s="1"/>
      <c r="TLG54" s="1"/>
      <c r="TLH54" s="1"/>
      <c r="TLI54" s="1"/>
      <c r="TLJ54" s="1"/>
      <c r="TLK54" s="1"/>
      <c r="TLL54" s="1"/>
      <c r="TLM54" s="1"/>
      <c r="TLN54" s="1"/>
      <c r="TLO54" s="1"/>
      <c r="TLP54" s="1"/>
      <c r="TLQ54" s="1"/>
      <c r="TLR54" s="1"/>
      <c r="TLS54" s="1"/>
      <c r="TLT54" s="1"/>
      <c r="TLU54" s="1"/>
      <c r="TLV54" s="1"/>
      <c r="TLW54" s="1"/>
      <c r="TLX54" s="1"/>
      <c r="TLY54" s="1"/>
      <c r="TLZ54" s="1"/>
      <c r="TMA54" s="1"/>
      <c r="TMB54" s="1"/>
      <c r="TMC54" s="1"/>
      <c r="TMD54" s="1"/>
      <c r="TME54" s="1"/>
      <c r="TMF54" s="1"/>
      <c r="TMG54" s="1"/>
      <c r="TMH54" s="1"/>
      <c r="TMI54" s="1"/>
      <c r="TMJ54" s="1"/>
      <c r="TMK54" s="1"/>
      <c r="TML54" s="1"/>
      <c r="TMM54" s="1"/>
      <c r="TMN54" s="1"/>
      <c r="TMO54" s="1"/>
      <c r="TMP54" s="1"/>
      <c r="TMQ54" s="1"/>
      <c r="TMR54" s="1"/>
      <c r="TMS54" s="1"/>
      <c r="TMT54" s="1"/>
      <c r="TMU54" s="1"/>
      <c r="TMV54" s="1"/>
      <c r="TMW54" s="1"/>
      <c r="TMX54" s="1"/>
      <c r="TMY54" s="1"/>
      <c r="TMZ54" s="1"/>
      <c r="TNA54" s="1"/>
      <c r="TNB54" s="1"/>
      <c r="TNC54" s="1"/>
      <c r="TND54" s="1"/>
      <c r="TNE54" s="1"/>
      <c r="TNF54" s="1"/>
      <c r="TNG54" s="1"/>
      <c r="TNH54" s="1"/>
      <c r="TNI54" s="1"/>
      <c r="TNJ54" s="1"/>
      <c r="TNK54" s="1"/>
      <c r="TNL54" s="1"/>
      <c r="TNM54" s="1"/>
      <c r="TNN54" s="1"/>
      <c r="TNO54" s="1"/>
      <c r="TNP54" s="1"/>
      <c r="TNQ54" s="1"/>
      <c r="TNR54" s="1"/>
      <c r="TNS54" s="1"/>
      <c r="TNT54" s="1"/>
      <c r="TNU54" s="1"/>
      <c r="TNV54" s="1"/>
      <c r="TNW54" s="1"/>
      <c r="TNX54" s="1"/>
      <c r="TNY54" s="1"/>
      <c r="TNZ54" s="1"/>
      <c r="TOA54" s="1"/>
      <c r="TOB54" s="1"/>
      <c r="TOC54" s="1"/>
      <c r="TOD54" s="1"/>
      <c r="TOE54" s="1"/>
      <c r="TOF54" s="1"/>
      <c r="TOG54" s="1"/>
      <c r="TOH54" s="1"/>
      <c r="TOI54" s="1"/>
      <c r="TOJ54" s="1"/>
      <c r="TOK54" s="1"/>
      <c r="TOL54" s="1"/>
      <c r="TOM54" s="1"/>
      <c r="TON54" s="1"/>
      <c r="TOO54" s="1"/>
      <c r="TOP54" s="1"/>
      <c r="TOQ54" s="1"/>
      <c r="TOR54" s="1"/>
      <c r="TOS54" s="1"/>
      <c r="TOT54" s="1"/>
      <c r="TOU54" s="1"/>
      <c r="TOV54" s="1"/>
      <c r="TOW54" s="1"/>
      <c r="TOX54" s="1"/>
      <c r="TOY54" s="1"/>
      <c r="TOZ54" s="1"/>
      <c r="TPA54" s="1"/>
      <c r="TPB54" s="1"/>
      <c r="TPC54" s="1"/>
      <c r="TPD54" s="1"/>
      <c r="TPE54" s="1"/>
      <c r="TPF54" s="1"/>
      <c r="TPG54" s="1"/>
      <c r="TPH54" s="1"/>
      <c r="TPI54" s="1"/>
      <c r="TPJ54" s="1"/>
      <c r="TPK54" s="1"/>
      <c r="TPL54" s="1"/>
      <c r="TPM54" s="1"/>
      <c r="TPN54" s="1"/>
      <c r="TPO54" s="1"/>
      <c r="TPP54" s="1"/>
      <c r="TPQ54" s="1"/>
      <c r="TPR54" s="1"/>
      <c r="TPS54" s="1"/>
      <c r="TPT54" s="1"/>
      <c r="TPU54" s="1"/>
      <c r="TPV54" s="1"/>
      <c r="TPW54" s="1"/>
      <c r="TPX54" s="1"/>
      <c r="TPY54" s="1"/>
      <c r="TPZ54" s="1"/>
      <c r="TQA54" s="1"/>
      <c r="TQB54" s="1"/>
      <c r="TQC54" s="1"/>
      <c r="TQD54" s="1"/>
      <c r="TQE54" s="1"/>
      <c r="TQF54" s="1"/>
      <c r="TQG54" s="1"/>
      <c r="TQH54" s="1"/>
      <c r="TQI54" s="1"/>
      <c r="TQJ54" s="1"/>
      <c r="TQK54" s="1"/>
      <c r="TQL54" s="1"/>
      <c r="TQM54" s="1"/>
      <c r="TQN54" s="1"/>
      <c r="TQO54" s="1"/>
      <c r="TQP54" s="1"/>
      <c r="TQQ54" s="1"/>
      <c r="TQR54" s="1"/>
      <c r="TQS54" s="1"/>
      <c r="TQT54" s="1"/>
      <c r="TQU54" s="1"/>
      <c r="TQV54" s="1"/>
      <c r="TQW54" s="1"/>
      <c r="TQX54" s="1"/>
      <c r="TQY54" s="1"/>
      <c r="TQZ54" s="1"/>
      <c r="TRA54" s="1"/>
      <c r="TRB54" s="1"/>
      <c r="TRC54" s="1"/>
      <c r="TRD54" s="1"/>
      <c r="TRE54" s="1"/>
      <c r="TRF54" s="1"/>
      <c r="TRG54" s="1"/>
      <c r="TRH54" s="1"/>
      <c r="TRI54" s="1"/>
      <c r="TRJ54" s="1"/>
      <c r="TRK54" s="1"/>
      <c r="TRL54" s="1"/>
      <c r="TRM54" s="1"/>
      <c r="TRN54" s="1"/>
      <c r="TRO54" s="1"/>
      <c r="TRP54" s="1"/>
      <c r="TRQ54" s="1"/>
      <c r="TRR54" s="1"/>
      <c r="TRS54" s="1"/>
      <c r="TRT54" s="1"/>
      <c r="TRU54" s="1"/>
      <c r="TRV54" s="1"/>
      <c r="TRW54" s="1"/>
      <c r="TRX54" s="1"/>
      <c r="TRY54" s="1"/>
      <c r="TRZ54" s="1"/>
      <c r="TSA54" s="1"/>
      <c r="TSB54" s="1"/>
      <c r="TSC54" s="1"/>
      <c r="TSD54" s="1"/>
      <c r="TSE54" s="1"/>
      <c r="TSF54" s="1"/>
      <c r="TSG54" s="1"/>
      <c r="TSH54" s="1"/>
      <c r="TSI54" s="1"/>
      <c r="TSJ54" s="1"/>
      <c r="TSK54" s="1"/>
      <c r="TSL54" s="1"/>
      <c r="TSM54" s="1"/>
      <c r="TSN54" s="1"/>
      <c r="TSO54" s="1"/>
      <c r="TSP54" s="1"/>
      <c r="TSQ54" s="1"/>
      <c r="TSR54" s="1"/>
      <c r="TSS54" s="1"/>
      <c r="TST54" s="1"/>
      <c r="TSU54" s="1"/>
      <c r="TSV54" s="1"/>
      <c r="TSW54" s="1"/>
      <c r="TSX54" s="1"/>
      <c r="TSY54" s="1"/>
      <c r="TSZ54" s="1"/>
      <c r="TTA54" s="1"/>
      <c r="TTB54" s="1"/>
      <c r="TTC54" s="1"/>
      <c r="TTD54" s="1"/>
      <c r="TTE54" s="1"/>
      <c r="TTF54" s="1"/>
      <c r="TTG54" s="1"/>
      <c r="TTH54" s="1"/>
      <c r="TTI54" s="1"/>
      <c r="TTJ54" s="1"/>
      <c r="TTK54" s="1"/>
      <c r="TTL54" s="1"/>
      <c r="TTM54" s="1"/>
      <c r="TTN54" s="1"/>
      <c r="TTO54" s="1"/>
      <c r="TTP54" s="1"/>
      <c r="TTQ54" s="1"/>
      <c r="TTR54" s="1"/>
      <c r="TTS54" s="1"/>
      <c r="TTT54" s="1"/>
      <c r="TTU54" s="1"/>
      <c r="TTV54" s="1"/>
      <c r="TTW54" s="1"/>
      <c r="TTX54" s="1"/>
      <c r="TTY54" s="1"/>
      <c r="TTZ54" s="1"/>
      <c r="TUA54" s="1"/>
      <c r="TUB54" s="1"/>
      <c r="TUC54" s="1"/>
      <c r="TUD54" s="1"/>
      <c r="TUE54" s="1"/>
      <c r="TUF54" s="1"/>
      <c r="TUG54" s="1"/>
      <c r="TUH54" s="1"/>
      <c r="TUI54" s="1"/>
      <c r="TUJ54" s="1"/>
      <c r="TUK54" s="1"/>
      <c r="TUL54" s="1"/>
      <c r="TUM54" s="1"/>
      <c r="TUN54" s="1"/>
      <c r="TUO54" s="1"/>
      <c r="TUP54" s="1"/>
      <c r="TUQ54" s="1"/>
      <c r="TUR54" s="1"/>
      <c r="TUS54" s="1"/>
      <c r="TUT54" s="1"/>
      <c r="TUU54" s="1"/>
      <c r="TUV54" s="1"/>
      <c r="TUW54" s="1"/>
      <c r="TUX54" s="1"/>
      <c r="TUY54" s="1"/>
      <c r="TUZ54" s="1"/>
      <c r="TVA54" s="1"/>
      <c r="TVB54" s="1"/>
      <c r="TVC54" s="1"/>
      <c r="TVD54" s="1"/>
      <c r="TVE54" s="1"/>
      <c r="TVF54" s="1"/>
      <c r="TVG54" s="1"/>
      <c r="TVH54" s="1"/>
      <c r="TVI54" s="1"/>
      <c r="TVJ54" s="1"/>
      <c r="TVK54" s="1"/>
      <c r="TVL54" s="1"/>
      <c r="TVM54" s="1"/>
      <c r="TVN54" s="1"/>
      <c r="TVO54" s="1"/>
      <c r="TVP54" s="1"/>
      <c r="TVQ54" s="1"/>
      <c r="TVR54" s="1"/>
      <c r="TVS54" s="1"/>
      <c r="TVT54" s="1"/>
      <c r="TVU54" s="1"/>
      <c r="TVV54" s="1"/>
      <c r="TVW54" s="1"/>
      <c r="TVX54" s="1"/>
      <c r="TVY54" s="1"/>
      <c r="TVZ54" s="1"/>
      <c r="TWA54" s="1"/>
      <c r="TWB54" s="1"/>
      <c r="TWC54" s="1"/>
      <c r="TWD54" s="1"/>
      <c r="TWE54" s="1"/>
      <c r="TWF54" s="1"/>
      <c r="TWG54" s="1"/>
      <c r="TWH54" s="1"/>
      <c r="TWI54" s="1"/>
      <c r="TWJ54" s="1"/>
      <c r="TWK54" s="1"/>
      <c r="TWL54" s="1"/>
      <c r="TWM54" s="1"/>
      <c r="TWN54" s="1"/>
      <c r="TWO54" s="1"/>
      <c r="TWP54" s="1"/>
      <c r="TWQ54" s="1"/>
      <c r="TWR54" s="1"/>
      <c r="TWS54" s="1"/>
      <c r="TWT54" s="1"/>
      <c r="TWU54" s="1"/>
      <c r="TWV54" s="1"/>
      <c r="TWW54" s="1"/>
      <c r="TWX54" s="1"/>
      <c r="TWY54" s="1"/>
      <c r="TWZ54" s="1"/>
      <c r="TXA54" s="1"/>
      <c r="TXB54" s="1"/>
      <c r="TXC54" s="1"/>
      <c r="TXD54" s="1"/>
      <c r="TXE54" s="1"/>
      <c r="TXF54" s="1"/>
      <c r="TXG54" s="1"/>
      <c r="TXH54" s="1"/>
      <c r="TXI54" s="1"/>
      <c r="TXJ54" s="1"/>
      <c r="TXK54" s="1"/>
      <c r="TXL54" s="1"/>
      <c r="TXM54" s="1"/>
      <c r="TXN54" s="1"/>
      <c r="TXO54" s="1"/>
      <c r="TXP54" s="1"/>
      <c r="TXQ54" s="1"/>
      <c r="TXR54" s="1"/>
      <c r="TXS54" s="1"/>
      <c r="TXT54" s="1"/>
      <c r="TXU54" s="1"/>
      <c r="TXV54" s="1"/>
      <c r="TXW54" s="1"/>
      <c r="TXX54" s="1"/>
      <c r="TXY54" s="1"/>
      <c r="TXZ54" s="1"/>
      <c r="TYA54" s="1"/>
      <c r="TYB54" s="1"/>
      <c r="TYC54" s="1"/>
      <c r="TYD54" s="1"/>
      <c r="TYE54" s="1"/>
      <c r="TYF54" s="1"/>
      <c r="TYG54" s="1"/>
      <c r="TYH54" s="1"/>
      <c r="TYI54" s="1"/>
      <c r="TYJ54" s="1"/>
      <c r="TYK54" s="1"/>
      <c r="TYL54" s="1"/>
      <c r="TYM54" s="1"/>
      <c r="TYN54" s="1"/>
      <c r="TYO54" s="1"/>
      <c r="TYP54" s="1"/>
      <c r="TYQ54" s="1"/>
      <c r="TYR54" s="1"/>
      <c r="TYS54" s="1"/>
      <c r="TYT54" s="1"/>
      <c r="TYU54" s="1"/>
      <c r="TYV54" s="1"/>
      <c r="TYW54" s="1"/>
      <c r="TYX54" s="1"/>
      <c r="TYY54" s="1"/>
      <c r="TYZ54" s="1"/>
      <c r="TZA54" s="1"/>
      <c r="TZB54" s="1"/>
      <c r="TZC54" s="1"/>
      <c r="TZD54" s="1"/>
      <c r="TZE54" s="1"/>
      <c r="TZF54" s="1"/>
      <c r="TZG54" s="1"/>
      <c r="TZH54" s="1"/>
      <c r="TZI54" s="1"/>
      <c r="TZJ54" s="1"/>
      <c r="TZK54" s="1"/>
      <c r="TZL54" s="1"/>
      <c r="TZM54" s="1"/>
      <c r="TZN54" s="1"/>
      <c r="TZO54" s="1"/>
      <c r="TZP54" s="1"/>
      <c r="TZQ54" s="1"/>
      <c r="TZR54" s="1"/>
      <c r="TZS54" s="1"/>
      <c r="TZT54" s="1"/>
      <c r="TZU54" s="1"/>
      <c r="TZV54" s="1"/>
      <c r="TZW54" s="1"/>
      <c r="TZX54" s="1"/>
      <c r="TZY54" s="1"/>
      <c r="TZZ54" s="1"/>
      <c r="UAA54" s="1"/>
      <c r="UAB54" s="1"/>
      <c r="UAC54" s="1"/>
      <c r="UAD54" s="1"/>
      <c r="UAE54" s="1"/>
      <c r="UAF54" s="1"/>
      <c r="UAG54" s="1"/>
      <c r="UAH54" s="1"/>
      <c r="UAI54" s="1"/>
      <c r="UAJ54" s="1"/>
      <c r="UAK54" s="1"/>
      <c r="UAL54" s="1"/>
      <c r="UAM54" s="1"/>
      <c r="UAN54" s="1"/>
      <c r="UAO54" s="1"/>
      <c r="UAP54" s="1"/>
      <c r="UAQ54" s="1"/>
      <c r="UAR54" s="1"/>
      <c r="UAS54" s="1"/>
      <c r="UAT54" s="1"/>
      <c r="UAU54" s="1"/>
      <c r="UAV54" s="1"/>
      <c r="UAW54" s="1"/>
      <c r="UAX54" s="1"/>
      <c r="UAY54" s="1"/>
      <c r="UAZ54" s="1"/>
      <c r="UBA54" s="1"/>
      <c r="UBB54" s="1"/>
      <c r="UBC54" s="1"/>
      <c r="UBD54" s="1"/>
      <c r="UBE54" s="1"/>
      <c r="UBF54" s="1"/>
      <c r="UBG54" s="1"/>
      <c r="UBH54" s="1"/>
      <c r="UBI54" s="1"/>
      <c r="UBJ54" s="1"/>
      <c r="UBK54" s="1"/>
      <c r="UBL54" s="1"/>
      <c r="UBM54" s="1"/>
      <c r="UBN54" s="1"/>
      <c r="UBO54" s="1"/>
      <c r="UBP54" s="1"/>
      <c r="UBQ54" s="1"/>
      <c r="UBR54" s="1"/>
      <c r="UBS54" s="1"/>
      <c r="UBT54" s="1"/>
      <c r="UBU54" s="1"/>
      <c r="UBV54" s="1"/>
      <c r="UBW54" s="1"/>
      <c r="UBX54" s="1"/>
      <c r="UBY54" s="1"/>
      <c r="UBZ54" s="1"/>
      <c r="UCA54" s="1"/>
      <c r="UCB54" s="1"/>
      <c r="UCC54" s="1"/>
      <c r="UCD54" s="1"/>
      <c r="UCE54" s="1"/>
      <c r="UCF54" s="1"/>
      <c r="UCG54" s="1"/>
      <c r="UCH54" s="1"/>
      <c r="UCI54" s="1"/>
      <c r="UCJ54" s="1"/>
      <c r="UCK54" s="1"/>
      <c r="UCL54" s="1"/>
      <c r="UCM54" s="1"/>
      <c r="UCN54" s="1"/>
      <c r="UCO54" s="1"/>
      <c r="UCP54" s="1"/>
      <c r="UCQ54" s="1"/>
      <c r="UCR54" s="1"/>
      <c r="UCS54" s="1"/>
      <c r="UCT54" s="1"/>
      <c r="UCU54" s="1"/>
      <c r="UCV54" s="1"/>
      <c r="UCW54" s="1"/>
      <c r="UCX54" s="1"/>
      <c r="UCY54" s="1"/>
      <c r="UCZ54" s="1"/>
      <c r="UDA54" s="1"/>
      <c r="UDB54" s="1"/>
      <c r="UDC54" s="1"/>
      <c r="UDD54" s="1"/>
      <c r="UDE54" s="1"/>
      <c r="UDF54" s="1"/>
      <c r="UDG54" s="1"/>
      <c r="UDH54" s="1"/>
      <c r="UDI54" s="1"/>
      <c r="UDJ54" s="1"/>
      <c r="UDK54" s="1"/>
      <c r="UDL54" s="1"/>
      <c r="UDM54" s="1"/>
      <c r="UDN54" s="1"/>
      <c r="UDO54" s="1"/>
      <c r="UDP54" s="1"/>
      <c r="UDQ54" s="1"/>
      <c r="UDR54" s="1"/>
      <c r="UDS54" s="1"/>
      <c r="UDT54" s="1"/>
      <c r="UDU54" s="1"/>
      <c r="UDV54" s="1"/>
      <c r="UDW54" s="1"/>
      <c r="UDX54" s="1"/>
      <c r="UDY54" s="1"/>
      <c r="UDZ54" s="1"/>
      <c r="UEA54" s="1"/>
      <c r="UEB54" s="1"/>
      <c r="UEC54" s="1"/>
      <c r="UED54" s="1"/>
      <c r="UEE54" s="1"/>
      <c r="UEF54" s="1"/>
      <c r="UEG54" s="1"/>
      <c r="UEH54" s="1"/>
      <c r="UEI54" s="1"/>
      <c r="UEJ54" s="1"/>
      <c r="UEK54" s="1"/>
      <c r="UEL54" s="1"/>
      <c r="UEM54" s="1"/>
      <c r="UEN54" s="1"/>
      <c r="UEO54" s="1"/>
      <c r="UEP54" s="1"/>
      <c r="UEQ54" s="1"/>
      <c r="UER54" s="1"/>
      <c r="UES54" s="1"/>
      <c r="UET54" s="1"/>
      <c r="UEU54" s="1"/>
      <c r="UEV54" s="1"/>
      <c r="UEW54" s="1"/>
      <c r="UEX54" s="1"/>
      <c r="UEY54" s="1"/>
      <c r="UEZ54" s="1"/>
      <c r="UFA54" s="1"/>
      <c r="UFB54" s="1"/>
      <c r="UFC54" s="1"/>
      <c r="UFD54" s="1"/>
      <c r="UFE54" s="1"/>
      <c r="UFF54" s="1"/>
      <c r="UFG54" s="1"/>
      <c r="UFH54" s="1"/>
      <c r="UFI54" s="1"/>
      <c r="UFJ54" s="1"/>
      <c r="UFK54" s="1"/>
      <c r="UFL54" s="1"/>
      <c r="UFM54" s="1"/>
      <c r="UFN54" s="1"/>
      <c r="UFO54" s="1"/>
      <c r="UFP54" s="1"/>
      <c r="UFQ54" s="1"/>
      <c r="UFR54" s="1"/>
      <c r="UFS54" s="1"/>
      <c r="UFT54" s="1"/>
      <c r="UFU54" s="1"/>
      <c r="UFV54" s="1"/>
      <c r="UFW54" s="1"/>
      <c r="UFX54" s="1"/>
      <c r="UFY54" s="1"/>
      <c r="UFZ54" s="1"/>
      <c r="UGA54" s="1"/>
      <c r="UGB54" s="1"/>
      <c r="UGC54" s="1"/>
      <c r="UGD54" s="1"/>
      <c r="UGE54" s="1"/>
      <c r="UGF54" s="1"/>
      <c r="UGG54" s="1"/>
      <c r="UGH54" s="1"/>
      <c r="UGI54" s="1"/>
      <c r="UGJ54" s="1"/>
      <c r="UGK54" s="1"/>
      <c r="UGL54" s="1"/>
      <c r="UGM54" s="1"/>
      <c r="UGN54" s="1"/>
      <c r="UGO54" s="1"/>
      <c r="UGP54" s="1"/>
      <c r="UGQ54" s="1"/>
      <c r="UGR54" s="1"/>
      <c r="UGS54" s="1"/>
      <c r="UGT54" s="1"/>
      <c r="UGU54" s="1"/>
      <c r="UGV54" s="1"/>
      <c r="UGW54" s="1"/>
      <c r="UGX54" s="1"/>
      <c r="UGY54" s="1"/>
      <c r="UGZ54" s="1"/>
      <c r="UHA54" s="1"/>
      <c r="UHB54" s="1"/>
      <c r="UHC54" s="1"/>
      <c r="UHD54" s="1"/>
      <c r="UHE54" s="1"/>
      <c r="UHF54" s="1"/>
      <c r="UHG54" s="1"/>
      <c r="UHH54" s="1"/>
      <c r="UHI54" s="1"/>
      <c r="UHJ54" s="1"/>
      <c r="UHK54" s="1"/>
      <c r="UHL54" s="1"/>
      <c r="UHM54" s="1"/>
      <c r="UHN54" s="1"/>
      <c r="UHO54" s="1"/>
      <c r="UHP54" s="1"/>
      <c r="UHQ54" s="1"/>
      <c r="UHR54" s="1"/>
      <c r="UHS54" s="1"/>
      <c r="UHT54" s="1"/>
      <c r="UHU54" s="1"/>
      <c r="UHV54" s="1"/>
      <c r="UHW54" s="1"/>
      <c r="UHX54" s="1"/>
      <c r="UHY54" s="1"/>
      <c r="UHZ54" s="1"/>
      <c r="UIA54" s="1"/>
      <c r="UIB54" s="1"/>
      <c r="UIC54" s="1"/>
      <c r="UID54" s="1"/>
      <c r="UIE54" s="1"/>
      <c r="UIF54" s="1"/>
      <c r="UIG54" s="1"/>
      <c r="UIH54" s="1"/>
      <c r="UII54" s="1"/>
      <c r="UIJ54" s="1"/>
      <c r="UIK54" s="1"/>
      <c r="UIL54" s="1"/>
      <c r="UIM54" s="1"/>
      <c r="UIN54" s="1"/>
      <c r="UIO54" s="1"/>
      <c r="UIP54" s="1"/>
      <c r="UIQ54" s="1"/>
      <c r="UIR54" s="1"/>
      <c r="UIS54" s="1"/>
      <c r="UIT54" s="1"/>
      <c r="UIU54" s="1"/>
      <c r="UIV54" s="1"/>
      <c r="UIW54" s="1"/>
      <c r="UIX54" s="1"/>
      <c r="UIY54" s="1"/>
      <c r="UIZ54" s="1"/>
      <c r="UJA54" s="1"/>
      <c r="UJB54" s="1"/>
      <c r="UJC54" s="1"/>
      <c r="UJD54" s="1"/>
      <c r="UJE54" s="1"/>
      <c r="UJF54" s="1"/>
      <c r="UJG54" s="1"/>
      <c r="UJH54" s="1"/>
      <c r="UJI54" s="1"/>
      <c r="UJJ54" s="1"/>
      <c r="UJK54" s="1"/>
      <c r="UJL54" s="1"/>
      <c r="UJM54" s="1"/>
      <c r="UJN54" s="1"/>
      <c r="UJO54" s="1"/>
      <c r="UJP54" s="1"/>
      <c r="UJQ54" s="1"/>
      <c r="UJR54" s="1"/>
      <c r="UJS54" s="1"/>
      <c r="UJT54" s="1"/>
      <c r="UJU54" s="1"/>
      <c r="UJV54" s="1"/>
      <c r="UJW54" s="1"/>
      <c r="UJX54" s="1"/>
      <c r="UJY54" s="1"/>
      <c r="UJZ54" s="1"/>
      <c r="UKA54" s="1"/>
      <c r="UKB54" s="1"/>
      <c r="UKC54" s="1"/>
      <c r="UKD54" s="1"/>
      <c r="UKE54" s="1"/>
      <c r="UKF54" s="1"/>
      <c r="UKG54" s="1"/>
      <c r="UKH54" s="1"/>
      <c r="UKI54" s="1"/>
      <c r="UKJ54" s="1"/>
      <c r="UKK54" s="1"/>
      <c r="UKL54" s="1"/>
      <c r="UKM54" s="1"/>
      <c r="UKN54" s="1"/>
      <c r="UKO54" s="1"/>
      <c r="UKP54" s="1"/>
      <c r="UKQ54" s="1"/>
      <c r="UKR54" s="1"/>
      <c r="UKS54" s="1"/>
      <c r="UKT54" s="1"/>
      <c r="UKU54" s="1"/>
      <c r="UKV54" s="1"/>
      <c r="UKW54" s="1"/>
      <c r="UKX54" s="1"/>
      <c r="UKY54" s="1"/>
      <c r="UKZ54" s="1"/>
      <c r="ULA54" s="1"/>
      <c r="ULB54" s="1"/>
      <c r="ULC54" s="1"/>
      <c r="ULD54" s="1"/>
      <c r="ULE54" s="1"/>
      <c r="ULF54" s="1"/>
      <c r="ULG54" s="1"/>
      <c r="ULH54" s="1"/>
      <c r="ULI54" s="1"/>
      <c r="ULJ54" s="1"/>
      <c r="ULK54" s="1"/>
      <c r="ULL54" s="1"/>
      <c r="ULM54" s="1"/>
      <c r="ULN54" s="1"/>
      <c r="ULO54" s="1"/>
      <c r="ULP54" s="1"/>
      <c r="ULQ54" s="1"/>
      <c r="ULR54" s="1"/>
      <c r="ULS54" s="1"/>
      <c r="ULT54" s="1"/>
      <c r="ULU54" s="1"/>
      <c r="ULV54" s="1"/>
      <c r="ULW54" s="1"/>
      <c r="ULX54" s="1"/>
      <c r="ULY54" s="1"/>
      <c r="ULZ54" s="1"/>
      <c r="UMA54" s="1"/>
      <c r="UMB54" s="1"/>
      <c r="UMC54" s="1"/>
      <c r="UMD54" s="1"/>
      <c r="UME54" s="1"/>
      <c r="UMF54" s="1"/>
      <c r="UMG54" s="1"/>
      <c r="UMH54" s="1"/>
      <c r="UMI54" s="1"/>
      <c r="UMJ54" s="1"/>
      <c r="UMK54" s="1"/>
      <c r="UML54" s="1"/>
      <c r="UMM54" s="1"/>
      <c r="UMN54" s="1"/>
      <c r="UMO54" s="1"/>
      <c r="UMP54" s="1"/>
      <c r="UMQ54" s="1"/>
      <c r="UMR54" s="1"/>
      <c r="UMS54" s="1"/>
      <c r="UMT54" s="1"/>
      <c r="UMU54" s="1"/>
      <c r="UMV54" s="1"/>
      <c r="UMW54" s="1"/>
      <c r="UMX54" s="1"/>
      <c r="UMY54" s="1"/>
      <c r="UMZ54" s="1"/>
      <c r="UNA54" s="1"/>
      <c r="UNB54" s="1"/>
      <c r="UNC54" s="1"/>
      <c r="UND54" s="1"/>
      <c r="UNE54" s="1"/>
      <c r="UNF54" s="1"/>
      <c r="UNG54" s="1"/>
      <c r="UNH54" s="1"/>
      <c r="UNI54" s="1"/>
      <c r="UNJ54" s="1"/>
      <c r="UNK54" s="1"/>
      <c r="UNL54" s="1"/>
      <c r="UNM54" s="1"/>
      <c r="UNN54" s="1"/>
      <c r="UNO54" s="1"/>
      <c r="UNP54" s="1"/>
      <c r="UNQ54" s="1"/>
      <c r="UNR54" s="1"/>
      <c r="UNS54" s="1"/>
      <c r="UNT54" s="1"/>
      <c r="UNU54" s="1"/>
      <c r="UNV54" s="1"/>
      <c r="UNW54" s="1"/>
      <c r="UNX54" s="1"/>
      <c r="UNY54" s="1"/>
      <c r="UNZ54" s="1"/>
      <c r="UOA54" s="1"/>
      <c r="UOB54" s="1"/>
      <c r="UOC54" s="1"/>
      <c r="UOD54" s="1"/>
      <c r="UOE54" s="1"/>
      <c r="UOF54" s="1"/>
      <c r="UOG54" s="1"/>
      <c r="UOH54" s="1"/>
      <c r="UOI54" s="1"/>
      <c r="UOJ54" s="1"/>
      <c r="UOK54" s="1"/>
      <c r="UOL54" s="1"/>
      <c r="UOM54" s="1"/>
      <c r="UON54" s="1"/>
      <c r="UOO54" s="1"/>
      <c r="UOP54" s="1"/>
      <c r="UOQ54" s="1"/>
      <c r="UOR54" s="1"/>
      <c r="UOS54" s="1"/>
      <c r="UOT54" s="1"/>
      <c r="UOU54" s="1"/>
      <c r="UOV54" s="1"/>
      <c r="UOW54" s="1"/>
      <c r="UOX54" s="1"/>
      <c r="UOY54" s="1"/>
      <c r="UOZ54" s="1"/>
      <c r="UPA54" s="1"/>
      <c r="UPB54" s="1"/>
      <c r="UPC54" s="1"/>
      <c r="UPD54" s="1"/>
      <c r="UPE54" s="1"/>
      <c r="UPF54" s="1"/>
      <c r="UPG54" s="1"/>
      <c r="UPH54" s="1"/>
      <c r="UPI54" s="1"/>
      <c r="UPJ54" s="1"/>
      <c r="UPK54" s="1"/>
      <c r="UPL54" s="1"/>
      <c r="UPM54" s="1"/>
      <c r="UPN54" s="1"/>
      <c r="UPO54" s="1"/>
      <c r="UPP54" s="1"/>
      <c r="UPQ54" s="1"/>
      <c r="UPR54" s="1"/>
      <c r="UPS54" s="1"/>
      <c r="UPT54" s="1"/>
      <c r="UPU54" s="1"/>
      <c r="UPV54" s="1"/>
      <c r="UPW54" s="1"/>
      <c r="UPX54" s="1"/>
      <c r="UPY54" s="1"/>
      <c r="UPZ54" s="1"/>
      <c r="UQA54" s="1"/>
      <c r="UQB54" s="1"/>
      <c r="UQC54" s="1"/>
      <c r="UQD54" s="1"/>
      <c r="UQE54" s="1"/>
      <c r="UQF54" s="1"/>
      <c r="UQG54" s="1"/>
      <c r="UQH54" s="1"/>
      <c r="UQI54" s="1"/>
      <c r="UQJ54" s="1"/>
      <c r="UQK54" s="1"/>
      <c r="UQL54" s="1"/>
      <c r="UQM54" s="1"/>
      <c r="UQN54" s="1"/>
      <c r="UQO54" s="1"/>
      <c r="UQP54" s="1"/>
      <c r="UQQ54" s="1"/>
      <c r="UQR54" s="1"/>
      <c r="UQS54" s="1"/>
      <c r="UQT54" s="1"/>
      <c r="UQU54" s="1"/>
      <c r="UQV54" s="1"/>
      <c r="UQW54" s="1"/>
      <c r="UQX54" s="1"/>
      <c r="UQY54" s="1"/>
      <c r="UQZ54" s="1"/>
      <c r="URA54" s="1"/>
      <c r="URB54" s="1"/>
      <c r="URC54" s="1"/>
      <c r="URD54" s="1"/>
      <c r="URE54" s="1"/>
      <c r="URF54" s="1"/>
      <c r="URG54" s="1"/>
      <c r="URH54" s="1"/>
      <c r="URI54" s="1"/>
      <c r="URJ54" s="1"/>
      <c r="URK54" s="1"/>
      <c r="URL54" s="1"/>
      <c r="URM54" s="1"/>
      <c r="URN54" s="1"/>
      <c r="URO54" s="1"/>
      <c r="URP54" s="1"/>
      <c r="URQ54" s="1"/>
      <c r="URR54" s="1"/>
      <c r="URS54" s="1"/>
      <c r="URT54" s="1"/>
      <c r="URU54" s="1"/>
      <c r="URV54" s="1"/>
      <c r="URW54" s="1"/>
      <c r="URX54" s="1"/>
      <c r="URY54" s="1"/>
      <c r="URZ54" s="1"/>
      <c r="USA54" s="1"/>
      <c r="USB54" s="1"/>
      <c r="USC54" s="1"/>
      <c r="USD54" s="1"/>
      <c r="USE54" s="1"/>
      <c r="USF54" s="1"/>
      <c r="USG54" s="1"/>
      <c r="USH54" s="1"/>
      <c r="USI54" s="1"/>
      <c r="USJ54" s="1"/>
      <c r="USK54" s="1"/>
      <c r="USL54" s="1"/>
      <c r="USM54" s="1"/>
      <c r="USN54" s="1"/>
      <c r="USO54" s="1"/>
      <c r="USP54" s="1"/>
      <c r="USQ54" s="1"/>
      <c r="USR54" s="1"/>
      <c r="USS54" s="1"/>
      <c r="UST54" s="1"/>
      <c r="USU54" s="1"/>
      <c r="USV54" s="1"/>
      <c r="USW54" s="1"/>
      <c r="USX54" s="1"/>
      <c r="USY54" s="1"/>
      <c r="USZ54" s="1"/>
      <c r="UTA54" s="1"/>
      <c r="UTB54" s="1"/>
      <c r="UTC54" s="1"/>
      <c r="UTD54" s="1"/>
      <c r="UTE54" s="1"/>
      <c r="UTF54" s="1"/>
      <c r="UTG54" s="1"/>
      <c r="UTH54" s="1"/>
      <c r="UTI54" s="1"/>
      <c r="UTJ54" s="1"/>
      <c r="UTK54" s="1"/>
      <c r="UTL54" s="1"/>
      <c r="UTM54" s="1"/>
      <c r="UTN54" s="1"/>
      <c r="UTO54" s="1"/>
      <c r="UTP54" s="1"/>
      <c r="UTQ54" s="1"/>
      <c r="UTR54" s="1"/>
      <c r="UTS54" s="1"/>
      <c r="UTT54" s="1"/>
      <c r="UTU54" s="1"/>
      <c r="UTV54" s="1"/>
      <c r="UTW54" s="1"/>
      <c r="UTX54" s="1"/>
      <c r="UTY54" s="1"/>
      <c r="UTZ54" s="1"/>
      <c r="UUA54" s="1"/>
      <c r="UUB54" s="1"/>
      <c r="UUC54" s="1"/>
      <c r="UUD54" s="1"/>
      <c r="UUE54" s="1"/>
      <c r="UUF54" s="1"/>
      <c r="UUG54" s="1"/>
      <c r="UUH54" s="1"/>
      <c r="UUI54" s="1"/>
      <c r="UUJ54" s="1"/>
      <c r="UUK54" s="1"/>
      <c r="UUL54" s="1"/>
      <c r="UUM54" s="1"/>
      <c r="UUN54" s="1"/>
      <c r="UUO54" s="1"/>
      <c r="UUP54" s="1"/>
      <c r="UUQ54" s="1"/>
      <c r="UUR54" s="1"/>
      <c r="UUS54" s="1"/>
      <c r="UUT54" s="1"/>
      <c r="UUU54" s="1"/>
      <c r="UUV54" s="1"/>
      <c r="UUW54" s="1"/>
      <c r="UUX54" s="1"/>
      <c r="UUY54" s="1"/>
      <c r="UUZ54" s="1"/>
      <c r="UVA54" s="1"/>
      <c r="UVB54" s="1"/>
      <c r="UVC54" s="1"/>
      <c r="UVD54" s="1"/>
      <c r="UVE54" s="1"/>
      <c r="UVF54" s="1"/>
      <c r="UVG54" s="1"/>
      <c r="UVH54" s="1"/>
      <c r="UVI54" s="1"/>
      <c r="UVJ54" s="1"/>
      <c r="UVK54" s="1"/>
      <c r="UVL54" s="1"/>
      <c r="UVM54" s="1"/>
      <c r="UVN54" s="1"/>
      <c r="UVO54" s="1"/>
      <c r="UVP54" s="1"/>
      <c r="UVQ54" s="1"/>
      <c r="UVR54" s="1"/>
      <c r="UVS54" s="1"/>
      <c r="UVT54" s="1"/>
      <c r="UVU54" s="1"/>
      <c r="UVV54" s="1"/>
      <c r="UVW54" s="1"/>
      <c r="UVX54" s="1"/>
      <c r="UVY54" s="1"/>
      <c r="UVZ54" s="1"/>
      <c r="UWA54" s="1"/>
      <c r="UWB54" s="1"/>
      <c r="UWC54" s="1"/>
      <c r="UWD54" s="1"/>
      <c r="UWE54" s="1"/>
      <c r="UWF54" s="1"/>
      <c r="UWG54" s="1"/>
      <c r="UWH54" s="1"/>
      <c r="UWI54" s="1"/>
      <c r="UWJ54" s="1"/>
      <c r="UWK54" s="1"/>
      <c r="UWL54" s="1"/>
      <c r="UWM54" s="1"/>
      <c r="UWN54" s="1"/>
      <c r="UWO54" s="1"/>
      <c r="UWP54" s="1"/>
      <c r="UWQ54" s="1"/>
      <c r="UWR54" s="1"/>
      <c r="UWS54" s="1"/>
      <c r="UWT54" s="1"/>
      <c r="UWU54" s="1"/>
      <c r="UWV54" s="1"/>
      <c r="UWW54" s="1"/>
      <c r="UWX54" s="1"/>
      <c r="UWY54" s="1"/>
      <c r="UWZ54" s="1"/>
      <c r="UXA54" s="1"/>
      <c r="UXB54" s="1"/>
      <c r="UXC54" s="1"/>
      <c r="UXD54" s="1"/>
      <c r="UXE54" s="1"/>
      <c r="UXF54" s="1"/>
      <c r="UXG54" s="1"/>
      <c r="UXH54" s="1"/>
      <c r="UXI54" s="1"/>
      <c r="UXJ54" s="1"/>
      <c r="UXK54" s="1"/>
      <c r="UXL54" s="1"/>
      <c r="UXM54" s="1"/>
      <c r="UXN54" s="1"/>
      <c r="UXO54" s="1"/>
      <c r="UXP54" s="1"/>
      <c r="UXQ54" s="1"/>
      <c r="UXR54" s="1"/>
      <c r="UXS54" s="1"/>
      <c r="UXT54" s="1"/>
      <c r="UXU54" s="1"/>
      <c r="UXV54" s="1"/>
      <c r="UXW54" s="1"/>
      <c r="UXX54" s="1"/>
      <c r="UXY54" s="1"/>
      <c r="UXZ54" s="1"/>
      <c r="UYA54" s="1"/>
      <c r="UYB54" s="1"/>
      <c r="UYC54" s="1"/>
      <c r="UYD54" s="1"/>
      <c r="UYE54" s="1"/>
      <c r="UYF54" s="1"/>
      <c r="UYG54" s="1"/>
      <c r="UYH54" s="1"/>
      <c r="UYI54" s="1"/>
      <c r="UYJ54" s="1"/>
      <c r="UYK54" s="1"/>
      <c r="UYL54" s="1"/>
      <c r="UYM54" s="1"/>
      <c r="UYN54" s="1"/>
      <c r="UYO54" s="1"/>
      <c r="UYP54" s="1"/>
      <c r="UYQ54" s="1"/>
      <c r="UYR54" s="1"/>
      <c r="UYS54" s="1"/>
      <c r="UYT54" s="1"/>
      <c r="UYU54" s="1"/>
      <c r="UYV54" s="1"/>
      <c r="UYW54" s="1"/>
      <c r="UYX54" s="1"/>
      <c r="UYY54" s="1"/>
      <c r="UYZ54" s="1"/>
      <c r="UZA54" s="1"/>
      <c r="UZB54" s="1"/>
      <c r="UZC54" s="1"/>
      <c r="UZD54" s="1"/>
      <c r="UZE54" s="1"/>
      <c r="UZF54" s="1"/>
      <c r="UZG54" s="1"/>
      <c r="UZH54" s="1"/>
      <c r="UZI54" s="1"/>
      <c r="UZJ54" s="1"/>
      <c r="UZK54" s="1"/>
      <c r="UZL54" s="1"/>
      <c r="UZM54" s="1"/>
      <c r="UZN54" s="1"/>
      <c r="UZO54" s="1"/>
      <c r="UZP54" s="1"/>
      <c r="UZQ54" s="1"/>
      <c r="UZR54" s="1"/>
      <c r="UZS54" s="1"/>
      <c r="UZT54" s="1"/>
      <c r="UZU54" s="1"/>
      <c r="UZV54" s="1"/>
      <c r="UZW54" s="1"/>
      <c r="UZX54" s="1"/>
      <c r="UZY54" s="1"/>
      <c r="UZZ54" s="1"/>
      <c r="VAA54" s="1"/>
      <c r="VAB54" s="1"/>
      <c r="VAC54" s="1"/>
      <c r="VAD54" s="1"/>
      <c r="VAE54" s="1"/>
      <c r="VAF54" s="1"/>
      <c r="VAG54" s="1"/>
      <c r="VAH54" s="1"/>
      <c r="VAI54" s="1"/>
      <c r="VAJ54" s="1"/>
      <c r="VAK54" s="1"/>
      <c r="VAL54" s="1"/>
      <c r="VAM54" s="1"/>
      <c r="VAN54" s="1"/>
      <c r="VAO54" s="1"/>
      <c r="VAP54" s="1"/>
      <c r="VAQ54" s="1"/>
      <c r="VAR54" s="1"/>
      <c r="VAS54" s="1"/>
      <c r="VAT54" s="1"/>
      <c r="VAU54" s="1"/>
      <c r="VAV54" s="1"/>
      <c r="VAW54" s="1"/>
      <c r="VAX54" s="1"/>
      <c r="VAY54" s="1"/>
      <c r="VAZ54" s="1"/>
      <c r="VBA54" s="1"/>
      <c r="VBB54" s="1"/>
      <c r="VBC54" s="1"/>
      <c r="VBD54" s="1"/>
      <c r="VBE54" s="1"/>
      <c r="VBF54" s="1"/>
      <c r="VBG54" s="1"/>
      <c r="VBH54" s="1"/>
      <c r="VBI54" s="1"/>
      <c r="VBJ54" s="1"/>
      <c r="VBK54" s="1"/>
      <c r="VBL54" s="1"/>
      <c r="VBM54" s="1"/>
      <c r="VBN54" s="1"/>
      <c r="VBO54" s="1"/>
      <c r="VBP54" s="1"/>
      <c r="VBQ54" s="1"/>
      <c r="VBR54" s="1"/>
      <c r="VBS54" s="1"/>
      <c r="VBT54" s="1"/>
      <c r="VBU54" s="1"/>
      <c r="VBV54" s="1"/>
      <c r="VBW54" s="1"/>
      <c r="VBX54" s="1"/>
      <c r="VBY54" s="1"/>
      <c r="VBZ54" s="1"/>
      <c r="VCA54" s="1"/>
      <c r="VCB54" s="1"/>
      <c r="VCC54" s="1"/>
      <c r="VCD54" s="1"/>
      <c r="VCE54" s="1"/>
      <c r="VCF54" s="1"/>
      <c r="VCG54" s="1"/>
      <c r="VCH54" s="1"/>
      <c r="VCI54" s="1"/>
      <c r="VCJ54" s="1"/>
      <c r="VCK54" s="1"/>
      <c r="VCL54" s="1"/>
      <c r="VCM54" s="1"/>
      <c r="VCN54" s="1"/>
      <c r="VCO54" s="1"/>
      <c r="VCP54" s="1"/>
      <c r="VCQ54" s="1"/>
      <c r="VCR54" s="1"/>
      <c r="VCS54" s="1"/>
      <c r="VCT54" s="1"/>
      <c r="VCU54" s="1"/>
      <c r="VCV54" s="1"/>
      <c r="VCW54" s="1"/>
      <c r="VCX54" s="1"/>
      <c r="VCY54" s="1"/>
      <c r="VCZ54" s="1"/>
      <c r="VDA54" s="1"/>
      <c r="VDB54" s="1"/>
      <c r="VDC54" s="1"/>
      <c r="VDD54" s="1"/>
      <c r="VDE54" s="1"/>
      <c r="VDF54" s="1"/>
      <c r="VDG54" s="1"/>
      <c r="VDH54" s="1"/>
      <c r="VDI54" s="1"/>
      <c r="VDJ54" s="1"/>
      <c r="VDK54" s="1"/>
      <c r="VDL54" s="1"/>
      <c r="VDM54" s="1"/>
      <c r="VDN54" s="1"/>
      <c r="VDO54" s="1"/>
      <c r="VDP54" s="1"/>
      <c r="VDQ54" s="1"/>
      <c r="VDR54" s="1"/>
      <c r="VDS54" s="1"/>
      <c r="VDT54" s="1"/>
      <c r="VDU54" s="1"/>
      <c r="VDV54" s="1"/>
      <c r="VDW54" s="1"/>
      <c r="VDX54" s="1"/>
      <c r="VDY54" s="1"/>
      <c r="VDZ54" s="1"/>
      <c r="VEA54" s="1"/>
      <c r="VEB54" s="1"/>
      <c r="VEC54" s="1"/>
      <c r="VED54" s="1"/>
      <c r="VEE54" s="1"/>
      <c r="VEF54" s="1"/>
      <c r="VEG54" s="1"/>
      <c r="VEH54" s="1"/>
      <c r="VEI54" s="1"/>
      <c r="VEJ54" s="1"/>
      <c r="VEK54" s="1"/>
      <c r="VEL54" s="1"/>
      <c r="VEM54" s="1"/>
      <c r="VEN54" s="1"/>
      <c r="VEO54" s="1"/>
      <c r="VEP54" s="1"/>
      <c r="VEQ54" s="1"/>
      <c r="VER54" s="1"/>
      <c r="VES54" s="1"/>
      <c r="VET54" s="1"/>
      <c r="VEU54" s="1"/>
      <c r="VEV54" s="1"/>
      <c r="VEW54" s="1"/>
      <c r="VEX54" s="1"/>
      <c r="VEY54" s="1"/>
      <c r="VEZ54" s="1"/>
      <c r="VFA54" s="1"/>
      <c r="VFB54" s="1"/>
      <c r="VFC54" s="1"/>
      <c r="VFD54" s="1"/>
      <c r="VFE54" s="1"/>
      <c r="VFF54" s="1"/>
      <c r="VFG54" s="1"/>
      <c r="VFH54" s="1"/>
      <c r="VFI54" s="1"/>
      <c r="VFJ54" s="1"/>
      <c r="VFK54" s="1"/>
      <c r="VFL54" s="1"/>
      <c r="VFM54" s="1"/>
      <c r="VFN54" s="1"/>
      <c r="VFO54" s="1"/>
      <c r="VFP54" s="1"/>
      <c r="VFQ54" s="1"/>
      <c r="VFR54" s="1"/>
      <c r="VFS54" s="1"/>
      <c r="VFT54" s="1"/>
      <c r="VFU54" s="1"/>
      <c r="VFV54" s="1"/>
      <c r="VFW54" s="1"/>
      <c r="VFX54" s="1"/>
      <c r="VFY54" s="1"/>
      <c r="VFZ54" s="1"/>
      <c r="VGA54" s="1"/>
      <c r="VGB54" s="1"/>
      <c r="VGC54" s="1"/>
      <c r="VGD54" s="1"/>
      <c r="VGE54" s="1"/>
      <c r="VGF54" s="1"/>
      <c r="VGG54" s="1"/>
      <c r="VGH54" s="1"/>
      <c r="VGI54" s="1"/>
      <c r="VGJ54" s="1"/>
      <c r="VGK54" s="1"/>
      <c r="VGL54" s="1"/>
      <c r="VGM54" s="1"/>
      <c r="VGN54" s="1"/>
      <c r="VGO54" s="1"/>
      <c r="VGP54" s="1"/>
      <c r="VGQ54" s="1"/>
      <c r="VGR54" s="1"/>
      <c r="VGS54" s="1"/>
      <c r="VGT54" s="1"/>
      <c r="VGU54" s="1"/>
      <c r="VGV54" s="1"/>
      <c r="VGW54" s="1"/>
      <c r="VGX54" s="1"/>
      <c r="VGY54" s="1"/>
      <c r="VGZ54" s="1"/>
      <c r="VHA54" s="1"/>
      <c r="VHB54" s="1"/>
      <c r="VHC54" s="1"/>
      <c r="VHD54" s="1"/>
      <c r="VHE54" s="1"/>
      <c r="VHF54" s="1"/>
      <c r="VHG54" s="1"/>
      <c r="VHH54" s="1"/>
      <c r="VHI54" s="1"/>
      <c r="VHJ54" s="1"/>
      <c r="VHK54" s="1"/>
      <c r="VHL54" s="1"/>
      <c r="VHM54" s="1"/>
      <c r="VHN54" s="1"/>
      <c r="VHO54" s="1"/>
      <c r="VHP54" s="1"/>
      <c r="VHQ54" s="1"/>
      <c r="VHR54" s="1"/>
      <c r="VHS54" s="1"/>
      <c r="VHT54" s="1"/>
      <c r="VHU54" s="1"/>
      <c r="VHV54" s="1"/>
      <c r="VHW54" s="1"/>
      <c r="VHX54" s="1"/>
      <c r="VHY54" s="1"/>
      <c r="VHZ54" s="1"/>
      <c r="VIA54" s="1"/>
      <c r="VIB54" s="1"/>
      <c r="VIC54" s="1"/>
      <c r="VID54" s="1"/>
      <c r="VIE54" s="1"/>
      <c r="VIF54" s="1"/>
      <c r="VIG54" s="1"/>
      <c r="VIH54" s="1"/>
      <c r="VII54" s="1"/>
      <c r="VIJ54" s="1"/>
      <c r="VIK54" s="1"/>
      <c r="VIL54" s="1"/>
      <c r="VIM54" s="1"/>
      <c r="VIN54" s="1"/>
      <c r="VIO54" s="1"/>
      <c r="VIP54" s="1"/>
      <c r="VIQ54" s="1"/>
      <c r="VIR54" s="1"/>
      <c r="VIS54" s="1"/>
      <c r="VIT54" s="1"/>
      <c r="VIU54" s="1"/>
      <c r="VIV54" s="1"/>
      <c r="VIW54" s="1"/>
      <c r="VIX54" s="1"/>
      <c r="VIY54" s="1"/>
      <c r="VIZ54" s="1"/>
      <c r="VJA54" s="1"/>
      <c r="VJB54" s="1"/>
      <c r="VJC54" s="1"/>
      <c r="VJD54" s="1"/>
      <c r="VJE54" s="1"/>
      <c r="VJF54" s="1"/>
      <c r="VJG54" s="1"/>
      <c r="VJH54" s="1"/>
      <c r="VJI54" s="1"/>
      <c r="VJJ54" s="1"/>
      <c r="VJK54" s="1"/>
      <c r="VJL54" s="1"/>
      <c r="VJM54" s="1"/>
      <c r="VJN54" s="1"/>
      <c r="VJO54" s="1"/>
      <c r="VJP54" s="1"/>
      <c r="VJQ54" s="1"/>
      <c r="VJR54" s="1"/>
      <c r="VJS54" s="1"/>
      <c r="VJT54" s="1"/>
      <c r="VJU54" s="1"/>
      <c r="VJV54" s="1"/>
      <c r="VJW54" s="1"/>
      <c r="VJX54" s="1"/>
      <c r="VJY54" s="1"/>
      <c r="VJZ54" s="1"/>
      <c r="VKA54" s="1"/>
      <c r="VKB54" s="1"/>
      <c r="VKC54" s="1"/>
      <c r="VKD54" s="1"/>
      <c r="VKE54" s="1"/>
      <c r="VKF54" s="1"/>
      <c r="VKG54" s="1"/>
      <c r="VKH54" s="1"/>
      <c r="VKI54" s="1"/>
      <c r="VKJ54" s="1"/>
      <c r="VKK54" s="1"/>
      <c r="VKL54" s="1"/>
      <c r="VKM54" s="1"/>
      <c r="VKN54" s="1"/>
      <c r="VKO54" s="1"/>
      <c r="VKP54" s="1"/>
      <c r="VKQ54" s="1"/>
      <c r="VKR54" s="1"/>
      <c r="VKS54" s="1"/>
      <c r="VKT54" s="1"/>
      <c r="VKU54" s="1"/>
      <c r="VKV54" s="1"/>
      <c r="VKW54" s="1"/>
      <c r="VKX54" s="1"/>
      <c r="VKY54" s="1"/>
      <c r="VKZ54" s="1"/>
      <c r="VLA54" s="1"/>
      <c r="VLB54" s="1"/>
      <c r="VLC54" s="1"/>
      <c r="VLD54" s="1"/>
      <c r="VLE54" s="1"/>
      <c r="VLF54" s="1"/>
      <c r="VLG54" s="1"/>
      <c r="VLH54" s="1"/>
      <c r="VLI54" s="1"/>
      <c r="VLJ54" s="1"/>
      <c r="VLK54" s="1"/>
      <c r="VLL54" s="1"/>
      <c r="VLM54" s="1"/>
      <c r="VLN54" s="1"/>
      <c r="VLO54" s="1"/>
      <c r="VLP54" s="1"/>
      <c r="VLQ54" s="1"/>
      <c r="VLR54" s="1"/>
      <c r="VLS54" s="1"/>
      <c r="VLT54" s="1"/>
      <c r="VLU54" s="1"/>
      <c r="VLV54" s="1"/>
      <c r="VLW54" s="1"/>
      <c r="VLX54" s="1"/>
      <c r="VLY54" s="1"/>
      <c r="VLZ54" s="1"/>
      <c r="VMA54" s="1"/>
      <c r="VMB54" s="1"/>
      <c r="VMC54" s="1"/>
      <c r="VMD54" s="1"/>
      <c r="VME54" s="1"/>
      <c r="VMF54" s="1"/>
      <c r="VMG54" s="1"/>
      <c r="VMH54" s="1"/>
      <c r="VMI54" s="1"/>
      <c r="VMJ54" s="1"/>
      <c r="VMK54" s="1"/>
      <c r="VML54" s="1"/>
      <c r="VMM54" s="1"/>
      <c r="VMN54" s="1"/>
      <c r="VMO54" s="1"/>
      <c r="VMP54" s="1"/>
      <c r="VMQ54" s="1"/>
      <c r="VMR54" s="1"/>
      <c r="VMS54" s="1"/>
      <c r="VMT54" s="1"/>
      <c r="VMU54" s="1"/>
      <c r="VMV54" s="1"/>
      <c r="VMW54" s="1"/>
      <c r="VMX54" s="1"/>
      <c r="VMY54" s="1"/>
      <c r="VMZ54" s="1"/>
      <c r="VNA54" s="1"/>
      <c r="VNB54" s="1"/>
      <c r="VNC54" s="1"/>
      <c r="VND54" s="1"/>
      <c r="VNE54" s="1"/>
      <c r="VNF54" s="1"/>
      <c r="VNG54" s="1"/>
      <c r="VNH54" s="1"/>
      <c r="VNI54" s="1"/>
      <c r="VNJ54" s="1"/>
      <c r="VNK54" s="1"/>
      <c r="VNL54" s="1"/>
      <c r="VNM54" s="1"/>
      <c r="VNN54" s="1"/>
      <c r="VNO54" s="1"/>
      <c r="VNP54" s="1"/>
      <c r="VNQ54" s="1"/>
      <c r="VNR54" s="1"/>
      <c r="VNS54" s="1"/>
      <c r="VNT54" s="1"/>
      <c r="VNU54" s="1"/>
      <c r="VNV54" s="1"/>
      <c r="VNW54" s="1"/>
      <c r="VNX54" s="1"/>
      <c r="VNY54" s="1"/>
      <c r="VNZ54" s="1"/>
      <c r="VOA54" s="1"/>
      <c r="VOB54" s="1"/>
      <c r="VOC54" s="1"/>
      <c r="VOD54" s="1"/>
      <c r="VOE54" s="1"/>
      <c r="VOF54" s="1"/>
      <c r="VOG54" s="1"/>
      <c r="VOH54" s="1"/>
      <c r="VOI54" s="1"/>
      <c r="VOJ54" s="1"/>
      <c r="VOK54" s="1"/>
      <c r="VOL54" s="1"/>
      <c r="VOM54" s="1"/>
      <c r="VON54" s="1"/>
      <c r="VOO54" s="1"/>
      <c r="VOP54" s="1"/>
      <c r="VOQ54" s="1"/>
      <c r="VOR54" s="1"/>
      <c r="VOS54" s="1"/>
      <c r="VOT54" s="1"/>
      <c r="VOU54" s="1"/>
      <c r="VOV54" s="1"/>
      <c r="VOW54" s="1"/>
      <c r="VOX54" s="1"/>
      <c r="VOY54" s="1"/>
      <c r="VOZ54" s="1"/>
      <c r="VPA54" s="1"/>
      <c r="VPB54" s="1"/>
      <c r="VPC54" s="1"/>
      <c r="VPD54" s="1"/>
      <c r="VPE54" s="1"/>
      <c r="VPF54" s="1"/>
      <c r="VPG54" s="1"/>
      <c r="VPH54" s="1"/>
      <c r="VPI54" s="1"/>
      <c r="VPJ54" s="1"/>
      <c r="VPK54" s="1"/>
      <c r="VPL54" s="1"/>
      <c r="VPM54" s="1"/>
      <c r="VPN54" s="1"/>
      <c r="VPO54" s="1"/>
      <c r="VPP54" s="1"/>
      <c r="VPQ54" s="1"/>
      <c r="VPR54" s="1"/>
      <c r="VPS54" s="1"/>
      <c r="VPT54" s="1"/>
      <c r="VPU54" s="1"/>
      <c r="VPV54" s="1"/>
      <c r="VPW54" s="1"/>
      <c r="VPX54" s="1"/>
      <c r="VPY54" s="1"/>
      <c r="VPZ54" s="1"/>
      <c r="VQA54" s="1"/>
      <c r="VQB54" s="1"/>
      <c r="VQC54" s="1"/>
      <c r="VQD54" s="1"/>
      <c r="VQE54" s="1"/>
      <c r="VQF54" s="1"/>
      <c r="VQG54" s="1"/>
      <c r="VQH54" s="1"/>
      <c r="VQI54" s="1"/>
      <c r="VQJ54" s="1"/>
      <c r="VQK54" s="1"/>
      <c r="VQL54" s="1"/>
      <c r="VQM54" s="1"/>
      <c r="VQN54" s="1"/>
      <c r="VQO54" s="1"/>
      <c r="VQP54" s="1"/>
      <c r="VQQ54" s="1"/>
      <c r="VQR54" s="1"/>
      <c r="VQS54" s="1"/>
      <c r="VQT54" s="1"/>
      <c r="VQU54" s="1"/>
      <c r="VQV54" s="1"/>
      <c r="VQW54" s="1"/>
      <c r="VQX54" s="1"/>
      <c r="VQY54" s="1"/>
      <c r="VQZ54" s="1"/>
      <c r="VRA54" s="1"/>
      <c r="VRB54" s="1"/>
      <c r="VRC54" s="1"/>
      <c r="VRD54" s="1"/>
      <c r="VRE54" s="1"/>
      <c r="VRF54" s="1"/>
      <c r="VRG54" s="1"/>
      <c r="VRH54" s="1"/>
      <c r="VRI54" s="1"/>
      <c r="VRJ54" s="1"/>
      <c r="VRK54" s="1"/>
      <c r="VRL54" s="1"/>
      <c r="VRM54" s="1"/>
      <c r="VRN54" s="1"/>
      <c r="VRO54" s="1"/>
      <c r="VRP54" s="1"/>
      <c r="VRQ54" s="1"/>
      <c r="VRR54" s="1"/>
      <c r="VRS54" s="1"/>
      <c r="VRT54" s="1"/>
      <c r="VRU54" s="1"/>
      <c r="VRV54" s="1"/>
      <c r="VRW54" s="1"/>
      <c r="VRX54" s="1"/>
      <c r="VRY54" s="1"/>
      <c r="VRZ54" s="1"/>
      <c r="VSA54" s="1"/>
      <c r="VSB54" s="1"/>
      <c r="VSC54" s="1"/>
      <c r="VSD54" s="1"/>
      <c r="VSE54" s="1"/>
      <c r="VSF54" s="1"/>
      <c r="VSG54" s="1"/>
      <c r="VSH54" s="1"/>
      <c r="VSI54" s="1"/>
      <c r="VSJ54" s="1"/>
      <c r="VSK54" s="1"/>
      <c r="VSL54" s="1"/>
      <c r="VSM54" s="1"/>
      <c r="VSN54" s="1"/>
      <c r="VSO54" s="1"/>
      <c r="VSP54" s="1"/>
      <c r="VSQ54" s="1"/>
      <c r="VSR54" s="1"/>
      <c r="VSS54" s="1"/>
      <c r="VST54" s="1"/>
      <c r="VSU54" s="1"/>
      <c r="VSV54" s="1"/>
      <c r="VSW54" s="1"/>
      <c r="VSX54" s="1"/>
      <c r="VSY54" s="1"/>
      <c r="VSZ54" s="1"/>
      <c r="VTA54" s="1"/>
      <c r="VTB54" s="1"/>
      <c r="VTC54" s="1"/>
      <c r="VTD54" s="1"/>
      <c r="VTE54" s="1"/>
      <c r="VTF54" s="1"/>
      <c r="VTG54" s="1"/>
      <c r="VTH54" s="1"/>
      <c r="VTI54" s="1"/>
      <c r="VTJ54" s="1"/>
      <c r="VTK54" s="1"/>
      <c r="VTL54" s="1"/>
      <c r="VTM54" s="1"/>
      <c r="VTN54" s="1"/>
      <c r="VTO54" s="1"/>
      <c r="VTP54" s="1"/>
      <c r="VTQ54" s="1"/>
      <c r="VTR54" s="1"/>
      <c r="VTS54" s="1"/>
      <c r="VTT54" s="1"/>
      <c r="VTU54" s="1"/>
      <c r="VTV54" s="1"/>
      <c r="VTW54" s="1"/>
      <c r="VTX54" s="1"/>
      <c r="VTY54" s="1"/>
      <c r="VTZ54" s="1"/>
      <c r="VUA54" s="1"/>
      <c r="VUB54" s="1"/>
      <c r="VUC54" s="1"/>
      <c r="VUD54" s="1"/>
      <c r="VUE54" s="1"/>
      <c r="VUF54" s="1"/>
      <c r="VUG54" s="1"/>
      <c r="VUH54" s="1"/>
      <c r="VUI54" s="1"/>
      <c r="VUJ54" s="1"/>
      <c r="VUK54" s="1"/>
      <c r="VUL54" s="1"/>
      <c r="VUM54" s="1"/>
      <c r="VUN54" s="1"/>
      <c r="VUO54" s="1"/>
      <c r="VUP54" s="1"/>
      <c r="VUQ54" s="1"/>
      <c r="VUR54" s="1"/>
      <c r="VUS54" s="1"/>
      <c r="VUT54" s="1"/>
      <c r="VUU54" s="1"/>
      <c r="VUV54" s="1"/>
      <c r="VUW54" s="1"/>
      <c r="VUX54" s="1"/>
      <c r="VUY54" s="1"/>
      <c r="VUZ54" s="1"/>
      <c r="VVA54" s="1"/>
      <c r="VVB54" s="1"/>
      <c r="VVC54" s="1"/>
      <c r="VVD54" s="1"/>
      <c r="VVE54" s="1"/>
      <c r="VVF54" s="1"/>
      <c r="VVG54" s="1"/>
      <c r="VVH54" s="1"/>
      <c r="VVI54" s="1"/>
      <c r="VVJ54" s="1"/>
      <c r="VVK54" s="1"/>
      <c r="VVL54" s="1"/>
      <c r="VVM54" s="1"/>
      <c r="VVN54" s="1"/>
      <c r="VVO54" s="1"/>
      <c r="VVP54" s="1"/>
      <c r="VVQ54" s="1"/>
      <c r="VVR54" s="1"/>
      <c r="VVS54" s="1"/>
      <c r="VVT54" s="1"/>
      <c r="VVU54" s="1"/>
      <c r="VVV54" s="1"/>
      <c r="VVW54" s="1"/>
      <c r="VVX54" s="1"/>
      <c r="VVY54" s="1"/>
      <c r="VVZ54" s="1"/>
      <c r="VWA54" s="1"/>
      <c r="VWB54" s="1"/>
      <c r="VWC54" s="1"/>
      <c r="VWD54" s="1"/>
      <c r="VWE54" s="1"/>
      <c r="VWF54" s="1"/>
      <c r="VWG54" s="1"/>
      <c r="VWH54" s="1"/>
      <c r="VWI54" s="1"/>
      <c r="VWJ54" s="1"/>
      <c r="VWK54" s="1"/>
      <c r="VWL54" s="1"/>
      <c r="VWM54" s="1"/>
      <c r="VWN54" s="1"/>
      <c r="VWO54" s="1"/>
      <c r="VWP54" s="1"/>
      <c r="VWQ54" s="1"/>
      <c r="VWR54" s="1"/>
      <c r="VWS54" s="1"/>
      <c r="VWT54" s="1"/>
      <c r="VWU54" s="1"/>
      <c r="VWV54" s="1"/>
      <c r="VWW54" s="1"/>
      <c r="VWX54" s="1"/>
      <c r="VWY54" s="1"/>
      <c r="VWZ54" s="1"/>
      <c r="VXA54" s="1"/>
      <c r="VXB54" s="1"/>
      <c r="VXC54" s="1"/>
      <c r="VXD54" s="1"/>
      <c r="VXE54" s="1"/>
      <c r="VXF54" s="1"/>
      <c r="VXG54" s="1"/>
      <c r="VXH54" s="1"/>
      <c r="VXI54" s="1"/>
      <c r="VXJ54" s="1"/>
      <c r="VXK54" s="1"/>
      <c r="VXL54" s="1"/>
      <c r="VXM54" s="1"/>
      <c r="VXN54" s="1"/>
      <c r="VXO54" s="1"/>
      <c r="VXP54" s="1"/>
      <c r="VXQ54" s="1"/>
      <c r="VXR54" s="1"/>
      <c r="VXS54" s="1"/>
      <c r="VXT54" s="1"/>
      <c r="VXU54" s="1"/>
      <c r="VXV54" s="1"/>
      <c r="VXW54" s="1"/>
      <c r="VXX54" s="1"/>
      <c r="VXY54" s="1"/>
      <c r="VXZ54" s="1"/>
      <c r="VYA54" s="1"/>
      <c r="VYB54" s="1"/>
      <c r="VYC54" s="1"/>
      <c r="VYD54" s="1"/>
      <c r="VYE54" s="1"/>
      <c r="VYF54" s="1"/>
      <c r="VYG54" s="1"/>
      <c r="VYH54" s="1"/>
      <c r="VYI54" s="1"/>
      <c r="VYJ54" s="1"/>
      <c r="VYK54" s="1"/>
      <c r="VYL54" s="1"/>
      <c r="VYM54" s="1"/>
      <c r="VYN54" s="1"/>
      <c r="VYO54" s="1"/>
      <c r="VYP54" s="1"/>
      <c r="VYQ54" s="1"/>
      <c r="VYR54" s="1"/>
      <c r="VYS54" s="1"/>
      <c r="VYT54" s="1"/>
      <c r="VYU54" s="1"/>
      <c r="VYV54" s="1"/>
      <c r="VYW54" s="1"/>
      <c r="VYX54" s="1"/>
      <c r="VYY54" s="1"/>
      <c r="VYZ54" s="1"/>
      <c r="VZA54" s="1"/>
      <c r="VZB54" s="1"/>
      <c r="VZC54" s="1"/>
      <c r="VZD54" s="1"/>
      <c r="VZE54" s="1"/>
      <c r="VZF54" s="1"/>
      <c r="VZG54" s="1"/>
      <c r="VZH54" s="1"/>
      <c r="VZI54" s="1"/>
      <c r="VZJ54" s="1"/>
      <c r="VZK54" s="1"/>
      <c r="VZL54" s="1"/>
      <c r="VZM54" s="1"/>
      <c r="VZN54" s="1"/>
      <c r="VZO54" s="1"/>
      <c r="VZP54" s="1"/>
      <c r="VZQ54" s="1"/>
      <c r="VZR54" s="1"/>
      <c r="VZS54" s="1"/>
      <c r="VZT54" s="1"/>
      <c r="VZU54" s="1"/>
      <c r="VZV54" s="1"/>
      <c r="VZW54" s="1"/>
      <c r="VZX54" s="1"/>
      <c r="VZY54" s="1"/>
      <c r="VZZ54" s="1"/>
      <c r="WAA54" s="1"/>
      <c r="WAB54" s="1"/>
      <c r="WAC54" s="1"/>
      <c r="WAD54" s="1"/>
      <c r="WAE54" s="1"/>
      <c r="WAF54" s="1"/>
      <c r="WAG54" s="1"/>
      <c r="WAH54" s="1"/>
      <c r="WAI54" s="1"/>
      <c r="WAJ54" s="1"/>
      <c r="WAK54" s="1"/>
      <c r="WAL54" s="1"/>
      <c r="WAM54" s="1"/>
      <c r="WAN54" s="1"/>
      <c r="WAO54" s="1"/>
      <c r="WAP54" s="1"/>
      <c r="WAQ54" s="1"/>
      <c r="WAR54" s="1"/>
      <c r="WAS54" s="1"/>
      <c r="WAT54" s="1"/>
      <c r="WAU54" s="1"/>
      <c r="WAV54" s="1"/>
      <c r="WAW54" s="1"/>
      <c r="WAX54" s="1"/>
      <c r="WAY54" s="1"/>
      <c r="WAZ54" s="1"/>
      <c r="WBA54" s="1"/>
      <c r="WBB54" s="1"/>
      <c r="WBC54" s="1"/>
      <c r="WBD54" s="1"/>
      <c r="WBE54" s="1"/>
      <c r="WBF54" s="1"/>
      <c r="WBG54" s="1"/>
      <c r="WBH54" s="1"/>
      <c r="WBI54" s="1"/>
      <c r="WBJ54" s="1"/>
      <c r="WBK54" s="1"/>
      <c r="WBL54" s="1"/>
      <c r="WBM54" s="1"/>
      <c r="WBN54" s="1"/>
      <c r="WBO54" s="1"/>
      <c r="WBP54" s="1"/>
      <c r="WBQ54" s="1"/>
      <c r="WBR54" s="1"/>
      <c r="WBS54" s="1"/>
      <c r="WBT54" s="1"/>
      <c r="WBU54" s="1"/>
      <c r="WBV54" s="1"/>
      <c r="WBW54" s="1"/>
      <c r="WBX54" s="1"/>
      <c r="WBY54" s="1"/>
      <c r="WBZ54" s="1"/>
      <c r="WCA54" s="1"/>
      <c r="WCB54" s="1"/>
      <c r="WCC54" s="1"/>
      <c r="WCD54" s="1"/>
      <c r="WCE54" s="1"/>
      <c r="WCF54" s="1"/>
      <c r="WCG54" s="1"/>
      <c r="WCH54" s="1"/>
      <c r="WCI54" s="1"/>
      <c r="WCJ54" s="1"/>
      <c r="WCK54" s="1"/>
      <c r="WCL54" s="1"/>
      <c r="WCM54" s="1"/>
      <c r="WCN54" s="1"/>
      <c r="WCO54" s="1"/>
      <c r="WCP54" s="1"/>
      <c r="WCQ54" s="1"/>
      <c r="WCR54" s="1"/>
      <c r="WCS54" s="1"/>
      <c r="WCT54" s="1"/>
      <c r="WCU54" s="1"/>
      <c r="WCV54" s="1"/>
      <c r="WCW54" s="1"/>
      <c r="WCX54" s="1"/>
      <c r="WCY54" s="1"/>
      <c r="WCZ54" s="1"/>
      <c r="WDA54" s="1"/>
      <c r="WDB54" s="1"/>
      <c r="WDC54" s="1"/>
      <c r="WDD54" s="1"/>
      <c r="WDE54" s="1"/>
      <c r="WDF54" s="1"/>
      <c r="WDG54" s="1"/>
      <c r="WDH54" s="1"/>
      <c r="WDI54" s="1"/>
      <c r="WDJ54" s="1"/>
      <c r="WDK54" s="1"/>
      <c r="WDL54" s="1"/>
      <c r="WDM54" s="1"/>
      <c r="WDN54" s="1"/>
      <c r="WDO54" s="1"/>
      <c r="WDP54" s="1"/>
      <c r="WDQ54" s="1"/>
      <c r="WDR54" s="1"/>
      <c r="WDS54" s="1"/>
      <c r="WDT54" s="1"/>
      <c r="WDU54" s="1"/>
      <c r="WDV54" s="1"/>
      <c r="WDW54" s="1"/>
      <c r="WDX54" s="1"/>
      <c r="WDY54" s="1"/>
      <c r="WDZ54" s="1"/>
      <c r="WEA54" s="1"/>
      <c r="WEB54" s="1"/>
      <c r="WEC54" s="1"/>
      <c r="WED54" s="1"/>
      <c r="WEE54" s="1"/>
      <c r="WEF54" s="1"/>
      <c r="WEG54" s="1"/>
      <c r="WEH54" s="1"/>
      <c r="WEI54" s="1"/>
      <c r="WEJ54" s="1"/>
      <c r="WEK54" s="1"/>
      <c r="WEL54" s="1"/>
      <c r="WEM54" s="1"/>
      <c r="WEN54" s="1"/>
      <c r="WEO54" s="1"/>
      <c r="WEP54" s="1"/>
      <c r="WEQ54" s="1"/>
      <c r="WER54" s="1"/>
      <c r="WES54" s="1"/>
      <c r="WET54" s="1"/>
      <c r="WEU54" s="1"/>
      <c r="WEV54" s="1"/>
      <c r="WEW54" s="1"/>
      <c r="WEX54" s="1"/>
      <c r="WEY54" s="1"/>
      <c r="WEZ54" s="1"/>
      <c r="WFA54" s="1"/>
      <c r="WFB54" s="1"/>
      <c r="WFC54" s="1"/>
      <c r="WFD54" s="1"/>
      <c r="WFE54" s="1"/>
      <c r="WFF54" s="1"/>
      <c r="WFG54" s="1"/>
      <c r="WFH54" s="1"/>
      <c r="WFI54" s="1"/>
      <c r="WFJ54" s="1"/>
      <c r="WFK54" s="1"/>
      <c r="WFL54" s="1"/>
      <c r="WFM54" s="1"/>
      <c r="WFN54" s="1"/>
      <c r="WFO54" s="1"/>
      <c r="WFP54" s="1"/>
      <c r="WFQ54" s="1"/>
      <c r="WFR54" s="1"/>
      <c r="WFS54" s="1"/>
      <c r="WFT54" s="1"/>
      <c r="WFU54" s="1"/>
      <c r="WFV54" s="1"/>
      <c r="WFW54" s="1"/>
      <c r="WFX54" s="1"/>
      <c r="WFY54" s="1"/>
      <c r="WFZ54" s="1"/>
      <c r="WGA54" s="1"/>
      <c r="WGB54" s="1"/>
      <c r="WGC54" s="1"/>
      <c r="WGD54" s="1"/>
      <c r="WGE54" s="1"/>
      <c r="WGF54" s="1"/>
      <c r="WGG54" s="1"/>
      <c r="WGH54" s="1"/>
      <c r="WGI54" s="1"/>
      <c r="WGJ54" s="1"/>
      <c r="WGK54" s="1"/>
      <c r="WGL54" s="1"/>
      <c r="WGM54" s="1"/>
      <c r="WGN54" s="1"/>
      <c r="WGO54" s="1"/>
      <c r="WGP54" s="1"/>
      <c r="WGQ54" s="1"/>
      <c r="WGR54" s="1"/>
      <c r="WGS54" s="1"/>
      <c r="WGT54" s="1"/>
      <c r="WGU54" s="1"/>
      <c r="WGV54" s="1"/>
      <c r="WGW54" s="1"/>
      <c r="WGX54" s="1"/>
      <c r="WGY54" s="1"/>
      <c r="WGZ54" s="1"/>
      <c r="WHA54" s="1"/>
      <c r="WHB54" s="1"/>
      <c r="WHC54" s="1"/>
      <c r="WHD54" s="1"/>
      <c r="WHE54" s="1"/>
      <c r="WHF54" s="1"/>
      <c r="WHG54" s="1"/>
      <c r="WHH54" s="1"/>
      <c r="WHI54" s="1"/>
      <c r="WHJ54" s="1"/>
      <c r="WHK54" s="1"/>
      <c r="WHL54" s="1"/>
      <c r="WHM54" s="1"/>
      <c r="WHN54" s="1"/>
      <c r="WHO54" s="1"/>
      <c r="WHP54" s="1"/>
      <c r="WHQ54" s="1"/>
      <c r="WHR54" s="1"/>
      <c r="WHS54" s="1"/>
      <c r="WHT54" s="1"/>
      <c r="WHU54" s="1"/>
      <c r="WHV54" s="1"/>
      <c r="WHW54" s="1"/>
      <c r="WHX54" s="1"/>
      <c r="WHY54" s="1"/>
      <c r="WHZ54" s="1"/>
      <c r="WIA54" s="1"/>
      <c r="WIB54" s="1"/>
      <c r="WIC54" s="1"/>
      <c r="WID54" s="1"/>
      <c r="WIE54" s="1"/>
      <c r="WIF54" s="1"/>
      <c r="WIG54" s="1"/>
      <c r="WIH54" s="1"/>
      <c r="WII54" s="1"/>
      <c r="WIJ54" s="1"/>
      <c r="WIK54" s="1"/>
      <c r="WIL54" s="1"/>
      <c r="WIM54" s="1"/>
      <c r="WIN54" s="1"/>
      <c r="WIO54" s="1"/>
      <c r="WIP54" s="1"/>
      <c r="WIQ54" s="1"/>
      <c r="WIR54" s="1"/>
      <c r="WIS54" s="1"/>
      <c r="WIT54" s="1"/>
      <c r="WIU54" s="1"/>
      <c r="WIV54" s="1"/>
      <c r="WIW54" s="1"/>
      <c r="WIX54" s="1"/>
      <c r="WIY54" s="1"/>
      <c r="WIZ54" s="1"/>
      <c r="WJA54" s="1"/>
      <c r="WJB54" s="1"/>
      <c r="WJC54" s="1"/>
      <c r="WJD54" s="1"/>
      <c r="WJE54" s="1"/>
      <c r="WJF54" s="1"/>
      <c r="WJG54" s="1"/>
      <c r="WJH54" s="1"/>
      <c r="WJI54" s="1"/>
      <c r="WJJ54" s="1"/>
      <c r="WJK54" s="1"/>
      <c r="WJL54" s="1"/>
      <c r="WJM54" s="1"/>
      <c r="WJN54" s="1"/>
      <c r="WJO54" s="1"/>
      <c r="WJP54" s="1"/>
      <c r="WJQ54" s="1"/>
      <c r="WJR54" s="1"/>
      <c r="WJS54" s="1"/>
      <c r="WJT54" s="1"/>
      <c r="WJU54" s="1"/>
      <c r="WJV54" s="1"/>
      <c r="WJW54" s="1"/>
      <c r="WJX54" s="1"/>
      <c r="WJY54" s="1"/>
      <c r="WJZ54" s="1"/>
      <c r="WKA54" s="1"/>
      <c r="WKB54" s="1"/>
      <c r="WKC54" s="1"/>
      <c r="WKD54" s="1"/>
      <c r="WKE54" s="1"/>
      <c r="WKF54" s="1"/>
      <c r="WKG54" s="1"/>
      <c r="WKH54" s="1"/>
      <c r="WKI54" s="1"/>
      <c r="WKJ54" s="1"/>
      <c r="WKK54" s="1"/>
      <c r="WKL54" s="1"/>
      <c r="WKM54" s="1"/>
      <c r="WKN54" s="1"/>
      <c r="WKO54" s="1"/>
      <c r="WKP54" s="1"/>
      <c r="WKQ54" s="1"/>
      <c r="WKR54" s="1"/>
      <c r="WKS54" s="1"/>
      <c r="WKT54" s="1"/>
      <c r="WKU54" s="1"/>
      <c r="WKV54" s="1"/>
      <c r="WKW54" s="1"/>
      <c r="WKX54" s="1"/>
      <c r="WKY54" s="1"/>
      <c r="WKZ54" s="1"/>
      <c r="WLA54" s="1"/>
      <c r="WLB54" s="1"/>
      <c r="WLC54" s="1"/>
      <c r="WLD54" s="1"/>
      <c r="WLE54" s="1"/>
      <c r="WLF54" s="1"/>
      <c r="WLG54" s="1"/>
      <c r="WLH54" s="1"/>
      <c r="WLI54" s="1"/>
      <c r="WLJ54" s="1"/>
      <c r="WLK54" s="1"/>
      <c r="WLL54" s="1"/>
      <c r="WLM54" s="1"/>
      <c r="WLN54" s="1"/>
      <c r="WLO54" s="1"/>
      <c r="WLP54" s="1"/>
      <c r="WLQ54" s="1"/>
      <c r="WLR54" s="1"/>
      <c r="WLS54" s="1"/>
      <c r="WLT54" s="1"/>
      <c r="WLU54" s="1"/>
      <c r="WLV54" s="1"/>
      <c r="WLW54" s="1"/>
      <c r="WLX54" s="1"/>
      <c r="WLY54" s="1"/>
      <c r="WLZ54" s="1"/>
      <c r="WMA54" s="1"/>
      <c r="WMB54" s="1"/>
      <c r="WMC54" s="1"/>
      <c r="WMD54" s="1"/>
      <c r="WME54" s="1"/>
      <c r="WMF54" s="1"/>
      <c r="WMG54" s="1"/>
      <c r="WMH54" s="1"/>
      <c r="WMI54" s="1"/>
      <c r="WMJ54" s="1"/>
      <c r="WMK54" s="1"/>
      <c r="WML54" s="1"/>
      <c r="WMM54" s="1"/>
      <c r="WMN54" s="1"/>
      <c r="WMO54" s="1"/>
      <c r="WMP54" s="1"/>
      <c r="WMQ54" s="1"/>
      <c r="WMR54" s="1"/>
      <c r="WMS54" s="1"/>
      <c r="WMT54" s="1"/>
      <c r="WMU54" s="1"/>
      <c r="WMV54" s="1"/>
      <c r="WMW54" s="1"/>
      <c r="WMX54" s="1"/>
      <c r="WMY54" s="1"/>
      <c r="WMZ54" s="1"/>
      <c r="WNA54" s="1"/>
      <c r="WNB54" s="1"/>
      <c r="WNC54" s="1"/>
      <c r="WND54" s="1"/>
      <c r="WNE54" s="1"/>
      <c r="WNF54" s="1"/>
      <c r="WNG54" s="1"/>
      <c r="WNH54" s="1"/>
      <c r="WNI54" s="1"/>
      <c r="WNJ54" s="1"/>
      <c r="WNK54" s="1"/>
      <c r="WNL54" s="1"/>
      <c r="WNM54" s="1"/>
      <c r="WNN54" s="1"/>
      <c r="WNO54" s="1"/>
      <c r="WNP54" s="1"/>
      <c r="WNQ54" s="1"/>
      <c r="WNR54" s="1"/>
      <c r="WNS54" s="1"/>
      <c r="WNT54" s="1"/>
      <c r="WNU54" s="1"/>
      <c r="WNV54" s="1"/>
      <c r="WNW54" s="1"/>
      <c r="WNX54" s="1"/>
      <c r="WNY54" s="1"/>
      <c r="WNZ54" s="1"/>
      <c r="WOA54" s="1"/>
      <c r="WOB54" s="1"/>
      <c r="WOC54" s="1"/>
      <c r="WOD54" s="1"/>
      <c r="WOE54" s="1"/>
      <c r="WOF54" s="1"/>
      <c r="WOG54" s="1"/>
      <c r="WOH54" s="1"/>
      <c r="WOI54" s="1"/>
      <c r="WOJ54" s="1"/>
      <c r="WOK54" s="1"/>
      <c r="WOL54" s="1"/>
      <c r="WOM54" s="1"/>
      <c r="WON54" s="1"/>
      <c r="WOO54" s="1"/>
      <c r="WOP54" s="1"/>
      <c r="WOQ54" s="1"/>
      <c r="WOR54" s="1"/>
      <c r="WOS54" s="1"/>
      <c r="WOT54" s="1"/>
      <c r="WOU54" s="1"/>
      <c r="WOV54" s="1"/>
      <c r="WOW54" s="1"/>
      <c r="WOX54" s="1"/>
      <c r="WOY54" s="1"/>
      <c r="WOZ54" s="1"/>
      <c r="WPA54" s="1"/>
      <c r="WPB54" s="1"/>
      <c r="WPC54" s="1"/>
      <c r="WPD54" s="1"/>
      <c r="WPE54" s="1"/>
      <c r="WPF54" s="1"/>
      <c r="WPG54" s="1"/>
      <c r="WPH54" s="1"/>
      <c r="WPI54" s="1"/>
      <c r="WPJ54" s="1"/>
      <c r="WPK54" s="1"/>
      <c r="WPL54" s="1"/>
      <c r="WPM54" s="1"/>
      <c r="WPN54" s="1"/>
      <c r="WPO54" s="1"/>
      <c r="WPP54" s="1"/>
      <c r="WPQ54" s="1"/>
      <c r="WPR54" s="1"/>
      <c r="WPS54" s="1"/>
      <c r="WPT54" s="1"/>
      <c r="WPU54" s="1"/>
      <c r="WPV54" s="1"/>
      <c r="WPW54" s="1"/>
      <c r="WPX54" s="1"/>
      <c r="WPY54" s="1"/>
      <c r="WPZ54" s="1"/>
      <c r="WQA54" s="1"/>
      <c r="WQB54" s="1"/>
      <c r="WQC54" s="1"/>
      <c r="WQD54" s="1"/>
      <c r="WQE54" s="1"/>
      <c r="WQF54" s="1"/>
      <c r="WQG54" s="1"/>
      <c r="WQH54" s="1"/>
      <c r="WQI54" s="1"/>
      <c r="WQJ54" s="1"/>
      <c r="WQK54" s="1"/>
      <c r="WQL54" s="1"/>
      <c r="WQM54" s="1"/>
      <c r="WQN54" s="1"/>
      <c r="WQO54" s="1"/>
      <c r="WQP54" s="1"/>
      <c r="WQQ54" s="1"/>
      <c r="WQR54" s="1"/>
      <c r="WQS54" s="1"/>
      <c r="WQT54" s="1"/>
      <c r="WQU54" s="1"/>
      <c r="WQV54" s="1"/>
      <c r="WQW54" s="1"/>
      <c r="WQX54" s="1"/>
      <c r="WQY54" s="1"/>
      <c r="WQZ54" s="1"/>
      <c r="WRA54" s="1"/>
      <c r="WRB54" s="1"/>
      <c r="WRC54" s="1"/>
      <c r="WRD54" s="1"/>
      <c r="WRE54" s="1"/>
      <c r="WRF54" s="1"/>
      <c r="WRG54" s="1"/>
      <c r="WRH54" s="1"/>
      <c r="WRI54" s="1"/>
      <c r="WRJ54" s="1"/>
      <c r="WRK54" s="1"/>
      <c r="WRL54" s="1"/>
      <c r="WRM54" s="1"/>
      <c r="WRN54" s="1"/>
      <c r="WRO54" s="1"/>
      <c r="WRP54" s="1"/>
      <c r="WRQ54" s="1"/>
      <c r="WRR54" s="1"/>
      <c r="WRS54" s="1"/>
      <c r="WRT54" s="1"/>
      <c r="WRU54" s="1"/>
      <c r="WRV54" s="1"/>
      <c r="WRW54" s="1"/>
      <c r="WRX54" s="1"/>
      <c r="WRY54" s="1"/>
      <c r="WRZ54" s="1"/>
      <c r="WSA54" s="1"/>
      <c r="WSB54" s="1"/>
      <c r="WSC54" s="1"/>
      <c r="WSD54" s="1"/>
      <c r="WSE54" s="1"/>
      <c r="WSF54" s="1"/>
      <c r="WSG54" s="1"/>
      <c r="WSH54" s="1"/>
      <c r="WSI54" s="1"/>
      <c r="WSJ54" s="1"/>
      <c r="WSK54" s="1"/>
      <c r="WSL54" s="1"/>
      <c r="WSM54" s="1"/>
      <c r="WSN54" s="1"/>
      <c r="WSO54" s="1"/>
      <c r="WSP54" s="1"/>
      <c r="WSQ54" s="1"/>
      <c r="WSR54" s="1"/>
      <c r="WSS54" s="1"/>
      <c r="WST54" s="1"/>
      <c r="WSU54" s="1"/>
      <c r="WSV54" s="1"/>
      <c r="WSW54" s="1"/>
      <c r="WSX54" s="1"/>
      <c r="WSY54" s="1"/>
      <c r="WSZ54" s="1"/>
      <c r="WTA54" s="1"/>
      <c r="WTB54" s="1"/>
      <c r="WTC54" s="1"/>
      <c r="WTD54" s="1"/>
      <c r="WTE54" s="1"/>
      <c r="WTF54" s="1"/>
      <c r="WTG54" s="1"/>
      <c r="WTH54" s="1"/>
      <c r="WTI54" s="1"/>
      <c r="WTJ54" s="1"/>
      <c r="WTK54" s="1"/>
      <c r="WTL54" s="1"/>
      <c r="WTM54" s="1"/>
      <c r="WTN54" s="1"/>
      <c r="WTO54" s="1"/>
      <c r="WTP54" s="1"/>
      <c r="WTQ54" s="1"/>
      <c r="WTR54" s="1"/>
      <c r="WTS54" s="1"/>
      <c r="WTT54" s="1"/>
      <c r="WTU54" s="1"/>
      <c r="WTV54" s="1"/>
      <c r="WTW54" s="1"/>
      <c r="WTX54" s="1"/>
      <c r="WTY54" s="1"/>
      <c r="WTZ54" s="1"/>
      <c r="WUA54" s="1"/>
      <c r="WUB54" s="1"/>
      <c r="WUC54" s="1"/>
      <c r="WUD54" s="1"/>
      <c r="WUE54" s="1"/>
      <c r="WUF54" s="1"/>
      <c r="WUG54" s="1"/>
      <c r="WUH54" s="1"/>
      <c r="WUI54" s="1"/>
      <c r="WUJ54" s="1"/>
      <c r="WUK54" s="1"/>
      <c r="WUL54" s="1"/>
      <c r="WUM54" s="1"/>
      <c r="WUN54" s="1"/>
      <c r="WUO54" s="1"/>
      <c r="WUP54" s="1"/>
      <c r="WUQ54" s="1"/>
      <c r="WUR54" s="1"/>
      <c r="WUS54" s="1"/>
      <c r="WUT54" s="1"/>
      <c r="WUU54" s="1"/>
      <c r="WUV54" s="1"/>
      <c r="WUW54" s="1"/>
      <c r="WUX54" s="1"/>
      <c r="WUY54" s="1"/>
      <c r="WUZ54" s="1"/>
      <c r="WVA54" s="1"/>
      <c r="WVB54" s="1"/>
      <c r="WVC54" s="1"/>
      <c r="WVD54" s="1"/>
      <c r="WVE54" s="1"/>
      <c r="WVF54" s="1"/>
      <c r="WVG54" s="1"/>
      <c r="WVH54" s="1"/>
      <c r="WVI54" s="1"/>
      <c r="WVJ54" s="1"/>
      <c r="WVK54" s="1"/>
      <c r="WVL54" s="1"/>
      <c r="WVM54" s="1"/>
      <c r="WVN54" s="1"/>
      <c r="WVO54" s="1"/>
      <c r="WVP54" s="1"/>
      <c r="WVQ54" s="1"/>
      <c r="WVR54" s="1"/>
      <c r="WVS54" s="1"/>
      <c r="WVT54" s="1"/>
      <c r="WVU54" s="1"/>
      <c r="WVV54" s="1"/>
      <c r="WVW54" s="1"/>
      <c r="WVX54" s="1"/>
      <c r="WVY54" s="1"/>
      <c r="WVZ54" s="1"/>
      <c r="WWA54" s="1"/>
      <c r="WWB54" s="1"/>
      <c r="WWC54" s="1"/>
      <c r="WWD54" s="1"/>
      <c r="WWE54" s="1"/>
      <c r="WWF54" s="1"/>
      <c r="WWG54" s="1"/>
      <c r="WWH54" s="1"/>
      <c r="WWI54" s="1"/>
      <c r="WWJ54" s="1"/>
      <c r="WWK54" s="1"/>
      <c r="WWL54" s="1"/>
      <c r="WWM54" s="1"/>
      <c r="WWN54" s="1"/>
      <c r="WWO54" s="1"/>
      <c r="WWP54" s="1"/>
      <c r="WWQ54" s="1"/>
      <c r="WWR54" s="1"/>
      <c r="WWS54" s="1"/>
      <c r="WWT54" s="1"/>
      <c r="WWU54" s="1"/>
      <c r="WWV54" s="1"/>
      <c r="WWW54" s="1"/>
      <c r="WWX54" s="1"/>
      <c r="WWY54" s="1"/>
      <c r="WWZ54" s="1"/>
      <c r="WXA54" s="1"/>
      <c r="WXB54" s="1"/>
      <c r="WXC54" s="1"/>
      <c r="WXD54" s="1"/>
      <c r="WXE54" s="1"/>
      <c r="WXF54" s="1"/>
      <c r="WXG54" s="1"/>
      <c r="WXH54" s="1"/>
      <c r="WXI54" s="1"/>
      <c r="WXJ54" s="1"/>
      <c r="WXK54" s="1"/>
      <c r="WXL54" s="1"/>
      <c r="WXM54" s="1"/>
      <c r="WXN54" s="1"/>
      <c r="WXO54" s="1"/>
      <c r="WXP54" s="1"/>
      <c r="WXQ54" s="1"/>
      <c r="WXR54" s="1"/>
      <c r="WXS54" s="1"/>
      <c r="WXT54" s="1"/>
      <c r="WXU54" s="1"/>
      <c r="WXV54" s="1"/>
      <c r="WXW54" s="1"/>
      <c r="WXX54" s="1"/>
      <c r="WXY54" s="1"/>
      <c r="WXZ54" s="1"/>
      <c r="WYA54" s="1"/>
      <c r="WYB54" s="1"/>
      <c r="WYC54" s="1"/>
      <c r="WYD54" s="1"/>
      <c r="WYE54" s="1"/>
      <c r="WYF54" s="1"/>
      <c r="WYG54" s="1"/>
      <c r="WYH54" s="1"/>
      <c r="WYI54" s="1"/>
      <c r="WYJ54" s="1"/>
      <c r="WYK54" s="1"/>
      <c r="WYL54" s="1"/>
      <c r="WYM54" s="1"/>
      <c r="WYN54" s="1"/>
      <c r="WYO54" s="1"/>
      <c r="WYP54" s="1"/>
      <c r="WYQ54" s="1"/>
      <c r="WYR54" s="1"/>
      <c r="WYS54" s="1"/>
      <c r="WYT54" s="1"/>
      <c r="WYU54" s="1"/>
      <c r="WYV54" s="1"/>
      <c r="WYW54" s="1"/>
      <c r="WYX54" s="1"/>
      <c r="WYY54" s="1"/>
      <c r="WYZ54" s="1"/>
      <c r="WZA54" s="1"/>
      <c r="WZB54" s="1"/>
      <c r="WZC54" s="1"/>
      <c r="WZD54" s="1"/>
      <c r="WZE54" s="1"/>
      <c r="WZF54" s="1"/>
      <c r="WZG54" s="1"/>
      <c r="WZH54" s="1"/>
      <c r="WZI54" s="1"/>
      <c r="WZJ54" s="1"/>
      <c r="WZK54" s="1"/>
      <c r="WZL54" s="1"/>
      <c r="WZM54" s="1"/>
      <c r="WZN54" s="1"/>
      <c r="WZO54" s="1"/>
      <c r="WZP54" s="1"/>
      <c r="WZQ54" s="1"/>
      <c r="WZR54" s="1"/>
      <c r="WZS54" s="1"/>
      <c r="WZT54" s="1"/>
      <c r="WZU54" s="1"/>
      <c r="WZV54" s="1"/>
      <c r="WZW54" s="1"/>
      <c r="WZX54" s="1"/>
      <c r="WZY54" s="1"/>
      <c r="WZZ54" s="1"/>
      <c r="XAA54" s="1"/>
      <c r="XAB54" s="1"/>
      <c r="XAC54" s="1"/>
      <c r="XAD54" s="1"/>
      <c r="XAE54" s="1"/>
      <c r="XAF54" s="1"/>
      <c r="XAG54" s="1"/>
      <c r="XAH54" s="1"/>
      <c r="XAI54" s="1"/>
      <c r="XAJ54" s="1"/>
      <c r="XAK54" s="1"/>
      <c r="XAL54" s="1"/>
      <c r="XAM54" s="1"/>
      <c r="XAN54" s="1"/>
      <c r="XAO54" s="1"/>
      <c r="XAP54" s="1"/>
      <c r="XAQ54" s="1"/>
      <c r="XAR54" s="1"/>
      <c r="XAS54" s="1"/>
      <c r="XAT54" s="1"/>
      <c r="XAU54" s="1"/>
      <c r="XAV54" s="1"/>
      <c r="XAW54" s="1"/>
      <c r="XAX54" s="1"/>
      <c r="XAY54" s="1"/>
      <c r="XAZ54" s="1"/>
      <c r="XBA54" s="1"/>
      <c r="XBB54" s="1"/>
      <c r="XBC54" s="1"/>
      <c r="XBD54" s="1"/>
      <c r="XBE54" s="1"/>
      <c r="XBF54" s="1"/>
      <c r="XBG54" s="1"/>
      <c r="XBH54" s="1"/>
      <c r="XBI54" s="1"/>
      <c r="XBJ54" s="1"/>
      <c r="XBK54" s="1"/>
      <c r="XBL54" s="1"/>
      <c r="XBM54" s="1"/>
      <c r="XBN54" s="1"/>
      <c r="XBO54" s="1"/>
      <c r="XBP54" s="1"/>
      <c r="XBQ54" s="1"/>
      <c r="XBR54" s="1"/>
      <c r="XBS54" s="1"/>
      <c r="XBT54" s="1"/>
      <c r="XBU54" s="1"/>
      <c r="XBV54" s="1"/>
      <c r="XBW54" s="1"/>
      <c r="XBX54" s="1"/>
      <c r="XBY54" s="1"/>
      <c r="XBZ54" s="1"/>
      <c r="XCA54" s="1"/>
      <c r="XCB54" s="1"/>
      <c r="XCC54" s="1"/>
      <c r="XCD54" s="1"/>
      <c r="XCE54" s="1"/>
      <c r="XCF54" s="1"/>
      <c r="XCG54" s="1"/>
      <c r="XCH54" s="1"/>
      <c r="XCI54" s="1"/>
      <c r="XCJ54" s="1"/>
      <c r="XCK54" s="1"/>
      <c r="XCL54" s="1"/>
      <c r="XCM54" s="1"/>
      <c r="XCN54" s="1"/>
      <c r="XCO54" s="1"/>
      <c r="XCP54" s="1"/>
      <c r="XCQ54" s="1"/>
      <c r="XCR54" s="1"/>
      <c r="XCS54" s="1"/>
      <c r="XCT54" s="1"/>
      <c r="XCU54" s="1"/>
      <c r="XCV54" s="1"/>
      <c r="XCW54" s="1"/>
      <c r="XCX54" s="1"/>
      <c r="XCY54" s="1"/>
      <c r="XCZ54" s="1"/>
      <c r="XDA54" s="1"/>
      <c r="XDB54" s="1"/>
      <c r="XDC54" s="1"/>
      <c r="XDD54" s="1"/>
      <c r="XDE54" s="1"/>
      <c r="XDF54" s="1"/>
      <c r="XDG54" s="1"/>
      <c r="XDH54" s="1"/>
      <c r="XDI54" s="1"/>
      <c r="XDJ54" s="1"/>
      <c r="XDK54" s="1"/>
      <c r="XDL54" s="1"/>
      <c r="XDM54" s="1"/>
      <c r="XDN54" s="1"/>
      <c r="XDO54" s="1"/>
      <c r="XDP54" s="1"/>
      <c r="XDQ54" s="1"/>
      <c r="XDR54" s="1"/>
      <c r="XDS54" s="1"/>
      <c r="XDT54" s="1"/>
      <c r="XDU54" s="1"/>
      <c r="XDV54" s="1"/>
      <c r="XDW54" s="1"/>
      <c r="XDX54" s="1"/>
      <c r="XDY54" s="1"/>
      <c r="XDZ54" s="1"/>
      <c r="XEA54" s="1"/>
      <c r="XEB54" s="1"/>
      <c r="XEC54" s="1"/>
      <c r="XED54" s="1"/>
      <c r="XEE54" s="1"/>
      <c r="XEF54" s="1"/>
      <c r="XEG54" s="1"/>
      <c r="XEH54" s="1"/>
      <c r="XEI54" s="1"/>
      <c r="XEJ54" s="1"/>
      <c r="XEK54" s="1"/>
      <c r="XEL54" s="1"/>
      <c r="XEM54" s="1"/>
      <c r="XEN54" s="1"/>
      <c r="XEO54" s="1"/>
      <c r="XEP54" s="1"/>
      <c r="XEQ54" s="1"/>
      <c r="XER54" s="1"/>
      <c r="XES54" s="1"/>
      <c r="XET54" s="1"/>
      <c r="XEU54" s="1"/>
      <c r="XEV54" s="1"/>
      <c r="XEW54" s="1"/>
      <c r="XEX54" s="1"/>
      <c r="XEY54" s="1"/>
      <c r="XEZ54" s="1"/>
      <c r="XFA54" s="1"/>
      <c r="XFB54" s="1"/>
      <c r="XFC54" s="1"/>
    </row>
    <row r="55" spans="1:16383" x14ac:dyDescent="0.25">
      <c r="A55" s="1" t="s">
        <v>114</v>
      </c>
      <c r="B55" s="1" t="s">
        <v>14</v>
      </c>
      <c r="C55">
        <v>17</v>
      </c>
      <c r="E55" s="56" t="s">
        <v>114</v>
      </c>
      <c r="F55" s="56" t="s">
        <v>190</v>
      </c>
      <c r="G55" s="57">
        <v>23</v>
      </c>
      <c r="I55" s="31" t="s">
        <v>114</v>
      </c>
      <c r="J55" s="31" t="s">
        <v>260</v>
      </c>
      <c r="K55" s="44">
        <v>23</v>
      </c>
      <c r="M55" t="s">
        <v>90</v>
      </c>
      <c r="N55" t="s">
        <v>14</v>
      </c>
      <c r="O55">
        <v>5</v>
      </c>
    </row>
    <row r="56" spans="1:16383" x14ac:dyDescent="0.25">
      <c r="A56" s="1" t="s">
        <v>63</v>
      </c>
      <c r="B56" s="1" t="s">
        <v>14</v>
      </c>
      <c r="C56">
        <v>7</v>
      </c>
      <c r="E56" s="58" t="s">
        <v>63</v>
      </c>
      <c r="F56" s="58" t="s">
        <v>190</v>
      </c>
      <c r="G56" s="59">
        <v>7</v>
      </c>
      <c r="I56" s="31" t="s">
        <v>63</v>
      </c>
      <c r="J56" s="31" t="s">
        <v>14</v>
      </c>
      <c r="K56" s="44">
        <v>7</v>
      </c>
      <c r="M56" t="s">
        <v>99</v>
      </c>
      <c r="N56" t="s">
        <v>14</v>
      </c>
      <c r="O56">
        <v>14</v>
      </c>
    </row>
    <row r="57" spans="1:16383" x14ac:dyDescent="0.25">
      <c r="A57" s="1" t="s">
        <v>98</v>
      </c>
      <c r="B57" s="1" t="s">
        <v>14</v>
      </c>
      <c r="C57">
        <v>7</v>
      </c>
      <c r="E57" s="56" t="s">
        <v>98</v>
      </c>
      <c r="F57" s="56" t="s">
        <v>190</v>
      </c>
      <c r="G57" s="57">
        <v>7</v>
      </c>
      <c r="I57" s="47" t="s">
        <v>98</v>
      </c>
      <c r="J57" s="47" t="s">
        <v>14</v>
      </c>
      <c r="K57" s="48">
        <v>7</v>
      </c>
      <c r="M57" t="s">
        <v>64</v>
      </c>
      <c r="N57" t="s">
        <v>35</v>
      </c>
      <c r="O57">
        <v>70</v>
      </c>
    </row>
    <row r="58" spans="1:16383" x14ac:dyDescent="0.25">
      <c r="A58" s="1" t="s">
        <v>139</v>
      </c>
      <c r="B58" s="1" t="s">
        <v>14</v>
      </c>
      <c r="C58">
        <v>6</v>
      </c>
      <c r="E58" s="58" t="s">
        <v>139</v>
      </c>
      <c r="F58" s="58" t="s">
        <v>190</v>
      </c>
      <c r="G58" s="59">
        <v>6</v>
      </c>
      <c r="I58" s="43" t="s">
        <v>139</v>
      </c>
      <c r="J58" s="43" t="s">
        <v>14</v>
      </c>
      <c r="K58" s="44">
        <v>6</v>
      </c>
      <c r="M58" t="s">
        <v>161</v>
      </c>
      <c r="N58" t="s">
        <v>35</v>
      </c>
      <c r="O58">
        <v>9</v>
      </c>
    </row>
    <row r="59" spans="1:16383" x14ac:dyDescent="0.25">
      <c r="A59" s="1" t="s">
        <v>141</v>
      </c>
      <c r="B59" s="1" t="s">
        <v>14</v>
      </c>
      <c r="C59">
        <v>5</v>
      </c>
      <c r="E59" s="58" t="s">
        <v>141</v>
      </c>
      <c r="F59" s="58" t="s">
        <v>190</v>
      </c>
      <c r="G59" s="59">
        <v>5</v>
      </c>
      <c r="I59" s="31" t="s">
        <v>141</v>
      </c>
      <c r="J59" s="31" t="s">
        <v>14</v>
      </c>
      <c r="K59" s="44">
        <v>5</v>
      </c>
      <c r="M59" t="s">
        <v>183</v>
      </c>
      <c r="N59" t="s">
        <v>35</v>
      </c>
      <c r="O59">
        <v>5</v>
      </c>
    </row>
    <row r="60" spans="1:16383" x14ac:dyDescent="0.25">
      <c r="A60" s="1" t="s">
        <v>39</v>
      </c>
      <c r="B60" s="1" t="s">
        <v>14</v>
      </c>
      <c r="C60">
        <v>5</v>
      </c>
      <c r="E60" s="56" t="s">
        <v>37</v>
      </c>
      <c r="F60" s="56" t="s">
        <v>190</v>
      </c>
      <c r="G60" s="57">
        <v>5</v>
      </c>
      <c r="I60" s="31" t="s">
        <v>39</v>
      </c>
      <c r="J60" s="31" t="s">
        <v>14</v>
      </c>
      <c r="K60" s="44">
        <v>5</v>
      </c>
      <c r="M60" t="s">
        <v>883</v>
      </c>
      <c r="N60" t="s">
        <v>35</v>
      </c>
      <c r="O60">
        <v>14</v>
      </c>
    </row>
    <row r="61" spans="1:16383" x14ac:dyDescent="0.25">
      <c r="A61" s="1" t="s">
        <v>37</v>
      </c>
      <c r="B61" s="1" t="s">
        <v>14</v>
      </c>
      <c r="C61">
        <v>5</v>
      </c>
      <c r="E61" s="58" t="s">
        <v>200</v>
      </c>
      <c r="F61" s="58" t="s">
        <v>190</v>
      </c>
      <c r="G61" s="59">
        <v>5</v>
      </c>
      <c r="I61" s="31" t="s">
        <v>37</v>
      </c>
      <c r="J61" s="31" t="s">
        <v>14</v>
      </c>
      <c r="K61" s="44">
        <v>5</v>
      </c>
      <c r="M61" t="s">
        <v>133</v>
      </c>
      <c r="N61" t="s">
        <v>12</v>
      </c>
      <c r="O61">
        <v>8</v>
      </c>
    </row>
    <row r="62" spans="1:16383" x14ac:dyDescent="0.25">
      <c r="A62" s="1" t="s">
        <v>89</v>
      </c>
      <c r="B62" s="1" t="s">
        <v>14</v>
      </c>
      <c r="C62">
        <v>7</v>
      </c>
      <c r="E62" s="56" t="s">
        <v>89</v>
      </c>
      <c r="F62" s="56" t="s">
        <v>190</v>
      </c>
      <c r="G62" s="57">
        <v>6</v>
      </c>
      <c r="I62" s="31" t="s">
        <v>89</v>
      </c>
      <c r="J62" s="31" t="s">
        <v>14</v>
      </c>
      <c r="K62" s="44">
        <v>7</v>
      </c>
      <c r="M62" t="s">
        <v>580</v>
      </c>
      <c r="N62" t="s">
        <v>14</v>
      </c>
      <c r="O62">
        <v>6</v>
      </c>
    </row>
    <row r="63" spans="1:16383" x14ac:dyDescent="0.25">
      <c r="A63" s="1" t="s">
        <v>11</v>
      </c>
      <c r="B63" s="1" t="s">
        <v>12</v>
      </c>
      <c r="C63">
        <v>7</v>
      </c>
      <c r="E63" s="58" t="s">
        <v>11</v>
      </c>
      <c r="F63" s="58" t="s">
        <v>12</v>
      </c>
      <c r="G63" s="59">
        <v>7</v>
      </c>
      <c r="I63" s="31" t="s">
        <v>11</v>
      </c>
      <c r="J63" s="31" t="s">
        <v>12</v>
      </c>
      <c r="K63" s="44">
        <v>7</v>
      </c>
      <c r="M63" t="s">
        <v>259</v>
      </c>
      <c r="N63" t="s">
        <v>14</v>
      </c>
      <c r="O63">
        <v>8</v>
      </c>
    </row>
    <row r="64" spans="1:16383" x14ac:dyDescent="0.25">
      <c r="A64" s="1" t="s">
        <v>29</v>
      </c>
      <c r="B64" s="1" t="s">
        <v>14</v>
      </c>
      <c r="C64">
        <v>6</v>
      </c>
      <c r="E64" s="56" t="s">
        <v>29</v>
      </c>
      <c r="F64" s="56" t="s">
        <v>190</v>
      </c>
      <c r="G64" s="57">
        <v>6</v>
      </c>
      <c r="I64" s="38" t="s">
        <v>29</v>
      </c>
      <c r="J64" s="38" t="s">
        <v>14</v>
      </c>
      <c r="K64" s="48">
        <v>6</v>
      </c>
      <c r="M64" t="s">
        <v>114</v>
      </c>
      <c r="N64" t="s">
        <v>14</v>
      </c>
      <c r="O64">
        <v>27</v>
      </c>
    </row>
    <row r="65" spans="1:15" x14ac:dyDescent="0.25">
      <c r="A65" s="1" t="s">
        <v>113</v>
      </c>
      <c r="B65" s="1" t="s">
        <v>14</v>
      </c>
      <c r="C65">
        <v>5</v>
      </c>
      <c r="E65" s="56" t="s">
        <v>113</v>
      </c>
      <c r="F65" s="56" t="s">
        <v>190</v>
      </c>
      <c r="G65" s="57">
        <v>5</v>
      </c>
      <c r="I65" s="31" t="s">
        <v>113</v>
      </c>
      <c r="J65" s="31" t="s">
        <v>14</v>
      </c>
      <c r="K65" s="44">
        <v>5</v>
      </c>
      <c r="M65" t="s">
        <v>68</v>
      </c>
      <c r="N65" t="s">
        <v>14</v>
      </c>
      <c r="O65">
        <v>6</v>
      </c>
    </row>
    <row r="66" spans="1:15" x14ac:dyDescent="0.25">
      <c r="A66" s="1" t="s">
        <v>60</v>
      </c>
      <c r="B66" s="1" t="s">
        <v>61</v>
      </c>
      <c r="C66">
        <v>65</v>
      </c>
      <c r="E66" s="58" t="s">
        <v>60</v>
      </c>
      <c r="F66" s="58" t="s">
        <v>85</v>
      </c>
      <c r="G66" s="59">
        <v>71</v>
      </c>
      <c r="I66" s="31" t="s">
        <v>60</v>
      </c>
      <c r="J66" s="31" t="s">
        <v>85</v>
      </c>
      <c r="K66" s="44">
        <v>65</v>
      </c>
      <c r="M66" t="s">
        <v>63</v>
      </c>
      <c r="N66" t="s">
        <v>14</v>
      </c>
      <c r="O66">
        <v>5</v>
      </c>
    </row>
    <row r="67" spans="1:15" x14ac:dyDescent="0.25">
      <c r="A67" s="1" t="s">
        <v>60</v>
      </c>
      <c r="B67" s="1" t="s">
        <v>85</v>
      </c>
      <c r="C67">
        <v>65</v>
      </c>
      <c r="E67" s="58" t="s">
        <v>60</v>
      </c>
      <c r="F67" s="58" t="s">
        <v>61</v>
      </c>
      <c r="G67" s="59">
        <v>72</v>
      </c>
      <c r="I67" s="31" t="s">
        <v>60</v>
      </c>
      <c r="J67" s="31" t="s">
        <v>61</v>
      </c>
      <c r="K67" s="44">
        <v>65</v>
      </c>
      <c r="M67" t="s">
        <v>98</v>
      </c>
      <c r="N67" t="s">
        <v>14</v>
      </c>
      <c r="O67">
        <v>7</v>
      </c>
    </row>
    <row r="68" spans="1:15" x14ac:dyDescent="0.25">
      <c r="A68" s="1" t="s">
        <v>128</v>
      </c>
      <c r="B68" s="1" t="s">
        <v>14</v>
      </c>
      <c r="C68">
        <v>7</v>
      </c>
      <c r="E68" s="56" t="s">
        <v>128</v>
      </c>
      <c r="F68" s="56" t="s">
        <v>190</v>
      </c>
      <c r="G68" s="57">
        <v>7</v>
      </c>
      <c r="I68" s="31" t="s">
        <v>128</v>
      </c>
      <c r="J68" s="31" t="s">
        <v>14</v>
      </c>
      <c r="K68" s="44">
        <v>12</v>
      </c>
      <c r="M68" t="s">
        <v>139</v>
      </c>
      <c r="N68" t="s">
        <v>14</v>
      </c>
      <c r="O68">
        <v>5</v>
      </c>
    </row>
    <row r="69" spans="1:15" x14ac:dyDescent="0.25">
      <c r="A69" s="1" t="s">
        <v>120</v>
      </c>
      <c r="B69" s="1" t="s">
        <v>14</v>
      </c>
      <c r="C69">
        <v>38</v>
      </c>
      <c r="E69" s="58" t="s">
        <v>120</v>
      </c>
      <c r="F69" s="58" t="s">
        <v>190</v>
      </c>
      <c r="G69" s="59">
        <v>33</v>
      </c>
      <c r="I69" s="31" t="s">
        <v>120</v>
      </c>
      <c r="J69" s="31" t="s">
        <v>14</v>
      </c>
      <c r="K69" s="44">
        <v>41</v>
      </c>
      <c r="M69" t="s">
        <v>141</v>
      </c>
      <c r="N69" t="s">
        <v>14</v>
      </c>
      <c r="O69">
        <v>4</v>
      </c>
    </row>
    <row r="70" spans="1:15" x14ac:dyDescent="0.25">
      <c r="A70" s="1" t="s">
        <v>51</v>
      </c>
      <c r="B70" s="1" t="s">
        <v>14</v>
      </c>
      <c r="C70">
        <v>14</v>
      </c>
      <c r="E70" s="56" t="s">
        <v>51</v>
      </c>
      <c r="F70" s="56" t="s">
        <v>190</v>
      </c>
      <c r="G70" s="57">
        <v>15</v>
      </c>
      <c r="I70" s="42" t="s">
        <v>51</v>
      </c>
      <c r="J70" s="41" t="s">
        <v>14</v>
      </c>
      <c r="K70" s="44">
        <v>15</v>
      </c>
      <c r="M70" t="s">
        <v>39</v>
      </c>
      <c r="N70" t="s">
        <v>14</v>
      </c>
      <c r="O70">
        <v>6</v>
      </c>
    </row>
    <row r="71" spans="1:15" x14ac:dyDescent="0.25">
      <c r="A71" s="1" t="s">
        <v>201</v>
      </c>
      <c r="B71" s="1" t="s">
        <v>14</v>
      </c>
      <c r="C71">
        <v>10</v>
      </c>
      <c r="E71" s="58" t="s">
        <v>201</v>
      </c>
      <c r="F71" s="58" t="s">
        <v>190</v>
      </c>
      <c r="G71" s="59">
        <v>11</v>
      </c>
      <c r="I71" s="31" t="s">
        <v>201</v>
      </c>
      <c r="J71" s="31" t="s">
        <v>14</v>
      </c>
      <c r="K71" s="44">
        <v>10</v>
      </c>
      <c r="M71" t="s">
        <v>884</v>
      </c>
      <c r="N71" t="s">
        <v>14</v>
      </c>
      <c r="O71">
        <v>5</v>
      </c>
    </row>
    <row r="72" spans="1:15" x14ac:dyDescent="0.25">
      <c r="A72" s="1" t="s">
        <v>129</v>
      </c>
      <c r="B72" s="1" t="s">
        <v>14</v>
      </c>
      <c r="C72">
        <v>8</v>
      </c>
      <c r="E72" s="56" t="s">
        <v>129</v>
      </c>
      <c r="F72" s="56" t="s">
        <v>190</v>
      </c>
      <c r="G72" s="57">
        <v>8</v>
      </c>
      <c r="I72" s="42" t="s">
        <v>129</v>
      </c>
      <c r="J72" s="41" t="s">
        <v>14</v>
      </c>
      <c r="K72" s="44">
        <v>8</v>
      </c>
      <c r="M72" t="s">
        <v>89</v>
      </c>
      <c r="N72" t="s">
        <v>14</v>
      </c>
      <c r="O72">
        <v>5</v>
      </c>
    </row>
    <row r="73" spans="1:15" x14ac:dyDescent="0.25">
      <c r="A73" s="1" t="s">
        <v>33</v>
      </c>
      <c r="B73" s="1" t="s">
        <v>14</v>
      </c>
      <c r="C73">
        <v>8</v>
      </c>
      <c r="E73" s="56" t="s">
        <v>33</v>
      </c>
      <c r="F73" s="56" t="s">
        <v>190</v>
      </c>
      <c r="G73" s="57">
        <v>8</v>
      </c>
      <c r="I73" s="31" t="s">
        <v>33</v>
      </c>
      <c r="J73" s="31" t="s">
        <v>14</v>
      </c>
      <c r="K73" s="44">
        <v>8</v>
      </c>
      <c r="M73" t="s">
        <v>263</v>
      </c>
      <c r="N73" t="s">
        <v>14</v>
      </c>
      <c r="O73">
        <v>6</v>
      </c>
    </row>
    <row r="74" spans="1:15" x14ac:dyDescent="0.25">
      <c r="A74" s="1" t="s">
        <v>30</v>
      </c>
      <c r="B74" s="1" t="s">
        <v>14</v>
      </c>
      <c r="C74">
        <v>7</v>
      </c>
      <c r="E74" s="56" t="s">
        <v>30</v>
      </c>
      <c r="F74" s="56" t="s">
        <v>190</v>
      </c>
      <c r="G74" s="57">
        <v>7</v>
      </c>
      <c r="I74" s="31" t="s">
        <v>30</v>
      </c>
      <c r="J74" s="31" t="s">
        <v>14</v>
      </c>
      <c r="K74" s="44">
        <v>7</v>
      </c>
      <c r="M74" s="7" t="s">
        <v>176</v>
      </c>
      <c r="N74" s="182" t="s">
        <v>177</v>
      </c>
      <c r="O74">
        <v>6</v>
      </c>
    </row>
    <row r="75" spans="1:15" x14ac:dyDescent="0.25">
      <c r="A75" s="1" t="s">
        <v>43</v>
      </c>
      <c r="B75" s="1" t="s">
        <v>14</v>
      </c>
      <c r="C75">
        <v>9</v>
      </c>
      <c r="E75" s="58" t="s">
        <v>43</v>
      </c>
      <c r="F75" s="58" t="s">
        <v>190</v>
      </c>
      <c r="G75" s="59">
        <v>8</v>
      </c>
      <c r="I75" s="31" t="s">
        <v>43</v>
      </c>
      <c r="J75" s="31" t="s">
        <v>14</v>
      </c>
      <c r="K75" s="44">
        <v>9</v>
      </c>
      <c r="M75" t="s">
        <v>11</v>
      </c>
      <c r="N75" t="s">
        <v>12</v>
      </c>
      <c r="O75">
        <v>7</v>
      </c>
    </row>
    <row r="76" spans="1:15" x14ac:dyDescent="0.25">
      <c r="A76" s="1" t="s">
        <v>165</v>
      </c>
      <c r="B76" s="1" t="s">
        <v>202</v>
      </c>
      <c r="C76">
        <v>12</v>
      </c>
      <c r="E76" s="58" t="s">
        <v>165</v>
      </c>
      <c r="F76" s="58" t="s">
        <v>190</v>
      </c>
      <c r="G76" s="59">
        <v>12</v>
      </c>
      <c r="I76" s="31" t="s">
        <v>165</v>
      </c>
      <c r="J76" s="31" t="s">
        <v>202</v>
      </c>
      <c r="K76" s="44">
        <v>12</v>
      </c>
      <c r="M76" t="s">
        <v>29</v>
      </c>
      <c r="N76" t="s">
        <v>14</v>
      </c>
      <c r="O76">
        <v>6</v>
      </c>
    </row>
    <row r="77" spans="1:15" x14ac:dyDescent="0.25">
      <c r="A77" s="1" t="s">
        <v>165</v>
      </c>
      <c r="B77" s="1" t="s">
        <v>14</v>
      </c>
      <c r="C77">
        <v>13</v>
      </c>
      <c r="E77" s="58" t="s">
        <v>165</v>
      </c>
      <c r="F77" s="58" t="s">
        <v>202</v>
      </c>
      <c r="G77" s="59">
        <v>12</v>
      </c>
      <c r="I77" s="31" t="s">
        <v>165</v>
      </c>
      <c r="J77" s="31" t="s">
        <v>14</v>
      </c>
      <c r="K77" s="44">
        <v>13</v>
      </c>
      <c r="M77" t="s">
        <v>113</v>
      </c>
      <c r="N77" t="s">
        <v>14</v>
      </c>
      <c r="O77">
        <v>6</v>
      </c>
    </row>
    <row r="78" spans="1:15" x14ac:dyDescent="0.25">
      <c r="A78" s="1" t="s">
        <v>140</v>
      </c>
      <c r="B78" s="1" t="s">
        <v>14</v>
      </c>
      <c r="C78">
        <v>13</v>
      </c>
      <c r="E78" s="58" t="s">
        <v>140</v>
      </c>
      <c r="F78" s="58" t="s">
        <v>190</v>
      </c>
      <c r="G78" s="59">
        <v>13</v>
      </c>
      <c r="I78" s="31" t="s">
        <v>140</v>
      </c>
      <c r="J78" s="31" t="s">
        <v>14</v>
      </c>
      <c r="K78" s="44">
        <v>13</v>
      </c>
      <c r="M78" t="s">
        <v>60</v>
      </c>
      <c r="N78" t="s">
        <v>61</v>
      </c>
      <c r="O78">
        <v>48</v>
      </c>
    </row>
    <row r="79" spans="1:15" x14ac:dyDescent="0.25">
      <c r="A79" s="1" t="s">
        <v>81</v>
      </c>
      <c r="B79" s="1" t="s">
        <v>10</v>
      </c>
      <c r="C79">
        <v>17</v>
      </c>
      <c r="E79" s="56" t="s">
        <v>81</v>
      </c>
      <c r="F79" s="56" t="s">
        <v>191</v>
      </c>
      <c r="G79" s="57">
        <v>17</v>
      </c>
      <c r="I79" s="31" t="s">
        <v>74</v>
      </c>
      <c r="J79" s="31" t="s">
        <v>14</v>
      </c>
      <c r="K79" s="44">
        <v>25</v>
      </c>
      <c r="M79" t="s">
        <v>60</v>
      </c>
      <c r="N79" t="s">
        <v>85</v>
      </c>
      <c r="O79">
        <v>20</v>
      </c>
    </row>
    <row r="80" spans="1:15" x14ac:dyDescent="0.25">
      <c r="A80" s="1" t="s">
        <v>74</v>
      </c>
      <c r="B80" s="1" t="s">
        <v>14</v>
      </c>
      <c r="C80">
        <v>26</v>
      </c>
      <c r="E80" s="58" t="s">
        <v>74</v>
      </c>
      <c r="F80" s="58" t="s">
        <v>190</v>
      </c>
      <c r="G80" s="59">
        <v>27</v>
      </c>
      <c r="I80" s="31" t="s">
        <v>268</v>
      </c>
      <c r="J80" s="31" t="s">
        <v>10</v>
      </c>
      <c r="K80" s="44">
        <v>17</v>
      </c>
      <c r="M80" t="s">
        <v>128</v>
      </c>
      <c r="N80" t="s">
        <v>14</v>
      </c>
      <c r="O80">
        <v>5</v>
      </c>
    </row>
    <row r="81" spans="1:15" x14ac:dyDescent="0.25">
      <c r="A81" s="1" t="s">
        <v>203</v>
      </c>
      <c r="B81" s="1" t="s">
        <v>14</v>
      </c>
      <c r="C81">
        <v>5</v>
      </c>
      <c r="E81" s="56" t="s">
        <v>203</v>
      </c>
      <c r="F81" s="56" t="s">
        <v>190</v>
      </c>
      <c r="G81" s="57">
        <v>7</v>
      </c>
      <c r="I81" s="31" t="s">
        <v>203</v>
      </c>
      <c r="J81" s="31" t="s">
        <v>14</v>
      </c>
      <c r="K81" s="44">
        <v>14</v>
      </c>
      <c r="M81" t="s">
        <v>120</v>
      </c>
      <c r="N81" t="s">
        <v>14</v>
      </c>
      <c r="O81">
        <v>40</v>
      </c>
    </row>
    <row r="82" spans="1:15" x14ac:dyDescent="0.25">
      <c r="A82" s="1" t="s">
        <v>127</v>
      </c>
      <c r="B82" s="1" t="s">
        <v>14</v>
      </c>
      <c r="C82">
        <v>21</v>
      </c>
      <c r="E82" s="58" t="s">
        <v>127</v>
      </c>
      <c r="F82" s="58" t="s">
        <v>190</v>
      </c>
      <c r="G82" s="59">
        <v>9</v>
      </c>
      <c r="I82" s="40" t="s">
        <v>127</v>
      </c>
      <c r="J82" s="41" t="s">
        <v>14</v>
      </c>
      <c r="K82" s="37">
        <v>6</v>
      </c>
      <c r="M82" t="s">
        <v>51</v>
      </c>
      <c r="N82" t="s">
        <v>14</v>
      </c>
      <c r="O82">
        <v>11</v>
      </c>
    </row>
    <row r="83" spans="1:15" x14ac:dyDescent="0.25">
      <c r="A83" s="1" t="s">
        <v>135</v>
      </c>
      <c r="B83" s="1" t="s">
        <v>14</v>
      </c>
      <c r="C83">
        <v>6</v>
      </c>
      <c r="E83" s="56" t="s">
        <v>135</v>
      </c>
      <c r="F83" s="56" t="s">
        <v>190</v>
      </c>
      <c r="G83" s="57">
        <v>5</v>
      </c>
      <c r="I83" s="40" t="s">
        <v>581</v>
      </c>
      <c r="J83" s="41" t="s">
        <v>14</v>
      </c>
      <c r="K83" s="37">
        <v>5</v>
      </c>
      <c r="M83" t="s">
        <v>201</v>
      </c>
      <c r="N83" t="s">
        <v>14</v>
      </c>
      <c r="O83">
        <v>12</v>
      </c>
    </row>
    <row r="84" spans="1:15" x14ac:dyDescent="0.25">
      <c r="A84" s="1" t="s">
        <v>102</v>
      </c>
      <c r="B84" s="1" t="s">
        <v>14</v>
      </c>
      <c r="C84">
        <v>6</v>
      </c>
      <c r="E84" s="58" t="s">
        <v>102</v>
      </c>
      <c r="F84" s="58" t="s">
        <v>190</v>
      </c>
      <c r="G84" s="59">
        <v>5</v>
      </c>
      <c r="I84" s="31" t="s">
        <v>102</v>
      </c>
      <c r="J84" s="31" t="s">
        <v>14</v>
      </c>
      <c r="K84" s="44">
        <v>6</v>
      </c>
      <c r="M84" t="s">
        <v>129</v>
      </c>
      <c r="N84" t="s">
        <v>14</v>
      </c>
      <c r="O84">
        <v>7</v>
      </c>
    </row>
    <row r="85" spans="1:15" x14ac:dyDescent="0.25">
      <c r="A85" s="1" t="s">
        <v>118</v>
      </c>
      <c r="B85" s="1" t="s">
        <v>14</v>
      </c>
      <c r="C85">
        <v>6</v>
      </c>
      <c r="E85" s="56" t="s">
        <v>118</v>
      </c>
      <c r="F85" s="56" t="s">
        <v>190</v>
      </c>
      <c r="G85" s="57">
        <v>5</v>
      </c>
      <c r="I85" s="31" t="s">
        <v>118</v>
      </c>
      <c r="J85" s="31" t="s">
        <v>14</v>
      </c>
      <c r="K85" s="44">
        <v>6</v>
      </c>
      <c r="M85" t="s">
        <v>33</v>
      </c>
      <c r="N85" t="s">
        <v>14</v>
      </c>
      <c r="O85">
        <v>7</v>
      </c>
    </row>
    <row r="86" spans="1:15" x14ac:dyDescent="0.25">
      <c r="A86" s="1" t="s">
        <v>83</v>
      </c>
      <c r="B86" s="1" t="s">
        <v>14</v>
      </c>
      <c r="C86">
        <v>10</v>
      </c>
      <c r="E86" s="58" t="s">
        <v>83</v>
      </c>
      <c r="F86" s="58" t="s">
        <v>190</v>
      </c>
      <c r="G86" s="59">
        <v>10</v>
      </c>
      <c r="I86" s="31" t="s">
        <v>83</v>
      </c>
      <c r="J86" s="31" t="s">
        <v>14</v>
      </c>
      <c r="K86" s="44">
        <v>10</v>
      </c>
      <c r="M86" t="s">
        <v>885</v>
      </c>
      <c r="N86" t="s">
        <v>14</v>
      </c>
      <c r="O86">
        <v>5</v>
      </c>
    </row>
    <row r="87" spans="1:15" x14ac:dyDescent="0.25">
      <c r="A87" s="1" t="s">
        <v>126</v>
      </c>
      <c r="B87" s="1" t="s">
        <v>14</v>
      </c>
      <c r="C87">
        <v>8</v>
      </c>
      <c r="E87" s="58" t="s">
        <v>126</v>
      </c>
      <c r="F87" s="58" t="s">
        <v>190</v>
      </c>
      <c r="G87" s="59">
        <v>6</v>
      </c>
      <c r="I87" s="31" t="s">
        <v>126</v>
      </c>
      <c r="J87" s="31" t="s">
        <v>14</v>
      </c>
      <c r="K87" s="44">
        <v>8</v>
      </c>
      <c r="M87" t="s">
        <v>30</v>
      </c>
      <c r="N87" t="s">
        <v>14</v>
      </c>
      <c r="O87">
        <v>7</v>
      </c>
    </row>
    <row r="88" spans="1:15" x14ac:dyDescent="0.25">
      <c r="A88" s="1" t="s">
        <v>146</v>
      </c>
      <c r="B88" s="1" t="s">
        <v>14</v>
      </c>
      <c r="C88">
        <v>4</v>
      </c>
      <c r="E88" s="58" t="s">
        <v>146</v>
      </c>
      <c r="F88" s="58" t="s">
        <v>190</v>
      </c>
      <c r="G88" s="59">
        <v>3</v>
      </c>
      <c r="I88" s="31" t="s">
        <v>269</v>
      </c>
      <c r="J88" s="31" t="s">
        <v>14</v>
      </c>
      <c r="K88" s="44">
        <v>5</v>
      </c>
      <c r="M88" t="s">
        <v>43</v>
      </c>
      <c r="N88" t="s">
        <v>14</v>
      </c>
      <c r="O88">
        <v>9</v>
      </c>
    </row>
    <row r="89" spans="1:15" x14ac:dyDescent="0.25">
      <c r="A89" s="1" t="s">
        <v>79</v>
      </c>
      <c r="B89" s="1" t="s">
        <v>14</v>
      </c>
      <c r="C89">
        <v>5</v>
      </c>
      <c r="E89" s="56" t="s">
        <v>79</v>
      </c>
      <c r="F89" s="56" t="s">
        <v>190</v>
      </c>
      <c r="G89" s="57">
        <v>6</v>
      </c>
      <c r="I89" s="43" t="s">
        <v>79</v>
      </c>
      <c r="J89" s="43" t="s">
        <v>14</v>
      </c>
      <c r="K89" s="31">
        <v>5</v>
      </c>
      <c r="M89" t="s">
        <v>266</v>
      </c>
      <c r="N89" t="s">
        <v>10</v>
      </c>
      <c r="O89">
        <v>21</v>
      </c>
    </row>
    <row r="90" spans="1:15" x14ac:dyDescent="0.25">
      <c r="A90" s="1" t="s">
        <v>62</v>
      </c>
      <c r="B90" s="1" t="s">
        <v>14</v>
      </c>
      <c r="C90">
        <v>4</v>
      </c>
      <c r="E90" s="56" t="s">
        <v>62</v>
      </c>
      <c r="F90" s="56" t="s">
        <v>190</v>
      </c>
      <c r="G90" s="57">
        <v>5</v>
      </c>
      <c r="I90" s="38" t="s">
        <v>62</v>
      </c>
      <c r="J90" s="38" t="s">
        <v>14</v>
      </c>
      <c r="K90" s="48">
        <v>5</v>
      </c>
      <c r="M90" t="s">
        <v>165</v>
      </c>
      <c r="N90" t="s">
        <v>166</v>
      </c>
      <c r="O90">
        <v>13</v>
      </c>
    </row>
    <row r="91" spans="1:15" x14ac:dyDescent="0.25">
      <c r="A91" s="1" t="s">
        <v>170</v>
      </c>
      <c r="B91" s="1" t="s">
        <v>14</v>
      </c>
      <c r="C91">
        <v>9</v>
      </c>
      <c r="E91" s="58" t="s">
        <v>170</v>
      </c>
      <c r="F91" s="58" t="s">
        <v>190</v>
      </c>
      <c r="G91" s="59">
        <v>9</v>
      </c>
      <c r="I91" s="31" t="s">
        <v>170</v>
      </c>
      <c r="J91" s="31" t="s">
        <v>14</v>
      </c>
      <c r="K91" s="44">
        <v>9</v>
      </c>
      <c r="M91" t="s">
        <v>165</v>
      </c>
      <c r="N91" t="s">
        <v>14</v>
      </c>
      <c r="O91">
        <v>13</v>
      </c>
    </row>
    <row r="92" spans="1:15" x14ac:dyDescent="0.25">
      <c r="A92" s="1" t="s">
        <v>19</v>
      </c>
      <c r="B92" s="1" t="s">
        <v>14</v>
      </c>
      <c r="C92">
        <v>32</v>
      </c>
      <c r="E92" s="56" t="s">
        <v>19</v>
      </c>
      <c r="F92" s="56" t="s">
        <v>190</v>
      </c>
      <c r="G92" s="57">
        <v>28</v>
      </c>
      <c r="I92" s="31" t="s">
        <v>19</v>
      </c>
      <c r="J92" s="31" t="s">
        <v>14</v>
      </c>
      <c r="K92" s="44">
        <v>30</v>
      </c>
      <c r="M92" t="s">
        <v>165</v>
      </c>
      <c r="N92" t="s">
        <v>202</v>
      </c>
      <c r="O92">
        <v>12</v>
      </c>
    </row>
    <row r="93" spans="1:15" x14ac:dyDescent="0.25">
      <c r="A93" s="1" t="s">
        <v>155</v>
      </c>
      <c r="B93" s="1" t="s">
        <v>14</v>
      </c>
      <c r="C93">
        <v>5</v>
      </c>
      <c r="E93" s="56" t="s">
        <v>155</v>
      </c>
      <c r="F93" s="56" t="s">
        <v>190</v>
      </c>
      <c r="G93" s="57">
        <v>4</v>
      </c>
      <c r="I93" s="31" t="s">
        <v>155</v>
      </c>
      <c r="J93" s="31" t="s">
        <v>14</v>
      </c>
      <c r="K93" s="44">
        <v>5</v>
      </c>
      <c r="M93" t="s">
        <v>140</v>
      </c>
      <c r="N93" t="s">
        <v>14</v>
      </c>
      <c r="O93">
        <v>15</v>
      </c>
    </row>
    <row r="94" spans="1:15" x14ac:dyDescent="0.25">
      <c r="A94" s="1" t="s">
        <v>131</v>
      </c>
      <c r="B94" s="1" t="s">
        <v>132</v>
      </c>
      <c r="C94">
        <v>17</v>
      </c>
      <c r="E94" s="56" t="s">
        <v>131</v>
      </c>
      <c r="F94" s="56" t="s">
        <v>132</v>
      </c>
      <c r="G94" s="57">
        <v>15</v>
      </c>
      <c r="I94" s="40" t="s">
        <v>131</v>
      </c>
      <c r="J94" s="41" t="s">
        <v>132</v>
      </c>
      <c r="K94" s="31">
        <v>22</v>
      </c>
      <c r="M94" t="s">
        <v>81</v>
      </c>
      <c r="N94" t="s">
        <v>10</v>
      </c>
      <c r="O94">
        <v>17</v>
      </c>
    </row>
    <row r="95" spans="1:15" x14ac:dyDescent="0.25">
      <c r="A95" s="1" t="s">
        <v>38</v>
      </c>
      <c r="B95" s="1" t="s">
        <v>14</v>
      </c>
      <c r="C95">
        <v>11</v>
      </c>
      <c r="E95" s="58" t="s">
        <v>38</v>
      </c>
      <c r="F95" s="58" t="s">
        <v>190</v>
      </c>
      <c r="G95" s="59">
        <v>10</v>
      </c>
      <c r="I95" s="35" t="s">
        <v>582</v>
      </c>
      <c r="J95" s="31" t="s">
        <v>14</v>
      </c>
      <c r="K95" s="44">
        <v>11</v>
      </c>
      <c r="M95" t="s">
        <v>74</v>
      </c>
      <c r="N95" t="s">
        <v>14</v>
      </c>
      <c r="O95">
        <v>20</v>
      </c>
    </row>
    <row r="96" spans="1:15" x14ac:dyDescent="0.25">
      <c r="A96" s="1" t="s">
        <v>65</v>
      </c>
      <c r="B96" s="1" t="s">
        <v>14</v>
      </c>
      <c r="C96">
        <v>7</v>
      </c>
      <c r="E96" s="58" t="s">
        <v>65</v>
      </c>
      <c r="F96" s="58" t="s">
        <v>190</v>
      </c>
      <c r="G96" s="59">
        <v>8</v>
      </c>
      <c r="I96" s="31" t="s">
        <v>65</v>
      </c>
      <c r="J96" s="31" t="s">
        <v>14</v>
      </c>
      <c r="K96" s="44">
        <v>7</v>
      </c>
      <c r="M96" t="s">
        <v>203</v>
      </c>
      <c r="N96" t="s">
        <v>14</v>
      </c>
      <c r="O96">
        <v>10</v>
      </c>
    </row>
    <row r="97" spans="1:15" x14ac:dyDescent="0.25">
      <c r="A97" s="1" t="s">
        <v>25</v>
      </c>
      <c r="B97" s="1" t="s">
        <v>50</v>
      </c>
      <c r="C97">
        <v>9</v>
      </c>
      <c r="E97" s="58" t="s">
        <v>25</v>
      </c>
      <c r="F97" s="58" t="s">
        <v>190</v>
      </c>
      <c r="G97" s="59">
        <v>11</v>
      </c>
      <c r="I97" s="31" t="s">
        <v>25</v>
      </c>
      <c r="J97" s="31" t="s">
        <v>50</v>
      </c>
      <c r="K97" s="44">
        <v>9</v>
      </c>
      <c r="M97" t="s">
        <v>127</v>
      </c>
      <c r="N97" t="s">
        <v>14</v>
      </c>
      <c r="O97">
        <v>7</v>
      </c>
    </row>
    <row r="98" spans="1:15" x14ac:dyDescent="0.25">
      <c r="A98" s="1" t="s">
        <v>25</v>
      </c>
      <c r="B98" s="1" t="s">
        <v>14</v>
      </c>
      <c r="C98">
        <v>21</v>
      </c>
      <c r="E98" s="56" t="s">
        <v>25</v>
      </c>
      <c r="F98" s="56" t="s">
        <v>50</v>
      </c>
      <c r="G98" s="57">
        <v>11</v>
      </c>
      <c r="I98" s="31" t="s">
        <v>25</v>
      </c>
      <c r="J98" s="31" t="s">
        <v>14</v>
      </c>
      <c r="K98" s="44">
        <v>21</v>
      </c>
      <c r="M98" t="s">
        <v>135</v>
      </c>
      <c r="N98" t="s">
        <v>14</v>
      </c>
      <c r="O98">
        <v>5</v>
      </c>
    </row>
    <row r="99" spans="1:15" x14ac:dyDescent="0.25">
      <c r="A99" s="1" t="s">
        <v>136</v>
      </c>
      <c r="B99" s="1" t="s">
        <v>14</v>
      </c>
      <c r="C99">
        <v>15</v>
      </c>
      <c r="E99" s="58" t="s">
        <v>136</v>
      </c>
      <c r="F99" s="58" t="s">
        <v>190</v>
      </c>
      <c r="G99" s="59">
        <v>10</v>
      </c>
      <c r="I99" s="31" t="s">
        <v>136</v>
      </c>
      <c r="J99" s="31" t="s">
        <v>14</v>
      </c>
      <c r="K99" s="44">
        <v>15</v>
      </c>
      <c r="M99" t="s">
        <v>102</v>
      </c>
      <c r="N99" t="s">
        <v>14</v>
      </c>
      <c r="O99">
        <v>7</v>
      </c>
    </row>
    <row r="100" spans="1:15" x14ac:dyDescent="0.25">
      <c r="A100" s="1" t="s">
        <v>125</v>
      </c>
      <c r="B100" s="1" t="s">
        <v>14</v>
      </c>
      <c r="C100">
        <v>9</v>
      </c>
      <c r="E100" s="58" t="s">
        <v>125</v>
      </c>
      <c r="F100" s="58" t="s">
        <v>204</v>
      </c>
      <c r="G100" s="59">
        <v>8</v>
      </c>
      <c r="I100" s="38" t="s">
        <v>125</v>
      </c>
      <c r="J100" s="38" t="s">
        <v>14</v>
      </c>
      <c r="K100" s="38">
        <v>9</v>
      </c>
      <c r="M100" t="s">
        <v>118</v>
      </c>
      <c r="N100" t="s">
        <v>14</v>
      </c>
      <c r="O100">
        <v>5</v>
      </c>
    </row>
    <row r="101" spans="1:15" x14ac:dyDescent="0.25">
      <c r="A101" s="1" t="s">
        <v>55</v>
      </c>
      <c r="B101" s="1" t="s">
        <v>14</v>
      </c>
      <c r="C101">
        <v>18</v>
      </c>
      <c r="E101" s="58" t="s">
        <v>55</v>
      </c>
      <c r="F101" s="58" t="s">
        <v>190</v>
      </c>
      <c r="G101" s="59">
        <v>18</v>
      </c>
      <c r="I101" s="31" t="s">
        <v>55</v>
      </c>
      <c r="J101" s="31" t="s">
        <v>14</v>
      </c>
      <c r="K101" s="44">
        <v>17</v>
      </c>
      <c r="M101" t="s">
        <v>886</v>
      </c>
      <c r="N101" t="s">
        <v>14</v>
      </c>
      <c r="O101">
        <v>7</v>
      </c>
    </row>
    <row r="102" spans="1:15" x14ac:dyDescent="0.25">
      <c r="A102" s="1" t="s">
        <v>45</v>
      </c>
      <c r="B102" s="1" t="s">
        <v>14</v>
      </c>
      <c r="C102">
        <v>13</v>
      </c>
      <c r="E102" s="58" t="s">
        <v>45</v>
      </c>
      <c r="F102" s="58" t="s">
        <v>190</v>
      </c>
      <c r="G102" s="59">
        <v>13</v>
      </c>
      <c r="I102" s="40" t="s">
        <v>45</v>
      </c>
      <c r="J102" s="41" t="s">
        <v>14</v>
      </c>
      <c r="K102" s="31">
        <v>16</v>
      </c>
      <c r="M102" t="s">
        <v>83</v>
      </c>
      <c r="N102" t="s">
        <v>14</v>
      </c>
      <c r="O102">
        <v>10</v>
      </c>
    </row>
    <row r="103" spans="1:15" x14ac:dyDescent="0.25">
      <c r="A103" s="1" t="s">
        <v>103</v>
      </c>
      <c r="B103" s="1" t="s">
        <v>14</v>
      </c>
      <c r="C103">
        <v>13</v>
      </c>
      <c r="E103" s="56" t="s">
        <v>103</v>
      </c>
      <c r="F103" s="56" t="s">
        <v>190</v>
      </c>
      <c r="G103" s="57">
        <v>13</v>
      </c>
      <c r="I103" s="31" t="s">
        <v>103</v>
      </c>
      <c r="J103" s="31" t="s">
        <v>14</v>
      </c>
      <c r="K103" s="44">
        <v>12</v>
      </c>
      <c r="M103" t="s">
        <v>887</v>
      </c>
      <c r="N103" t="s">
        <v>14</v>
      </c>
      <c r="O103">
        <v>11</v>
      </c>
    </row>
    <row r="104" spans="1:15" x14ac:dyDescent="0.25">
      <c r="A104" s="1" t="s">
        <v>130</v>
      </c>
      <c r="B104" s="1" t="s">
        <v>14</v>
      </c>
      <c r="C104">
        <v>4</v>
      </c>
      <c r="E104" s="58" t="s">
        <v>130</v>
      </c>
      <c r="F104" s="58" t="s">
        <v>190</v>
      </c>
      <c r="G104" s="59">
        <v>4</v>
      </c>
      <c r="I104" s="31" t="s">
        <v>130</v>
      </c>
      <c r="J104" s="31" t="s">
        <v>14</v>
      </c>
      <c r="K104" s="44">
        <v>4</v>
      </c>
      <c r="M104" t="s">
        <v>126</v>
      </c>
      <c r="N104" t="s">
        <v>14</v>
      </c>
      <c r="O104">
        <v>5</v>
      </c>
    </row>
    <row r="105" spans="1:15" x14ac:dyDescent="0.25">
      <c r="A105" s="1" t="s">
        <v>66</v>
      </c>
      <c r="B105" s="1" t="s">
        <v>14</v>
      </c>
      <c r="C105">
        <v>17</v>
      </c>
      <c r="E105" s="58" t="s">
        <v>66</v>
      </c>
      <c r="F105" s="58" t="s">
        <v>190</v>
      </c>
      <c r="G105" s="59">
        <v>16</v>
      </c>
      <c r="I105" s="31" t="s">
        <v>66</v>
      </c>
      <c r="J105" s="31" t="s">
        <v>14</v>
      </c>
      <c r="K105" s="44">
        <v>20</v>
      </c>
      <c r="M105" t="s">
        <v>269</v>
      </c>
      <c r="N105" t="s">
        <v>14</v>
      </c>
      <c r="O105">
        <v>5</v>
      </c>
    </row>
    <row r="106" spans="1:15" x14ac:dyDescent="0.25">
      <c r="A106" s="1" t="s">
        <v>92</v>
      </c>
      <c r="B106" s="1" t="s">
        <v>14</v>
      </c>
      <c r="C106">
        <v>8</v>
      </c>
      <c r="E106" s="58" t="s">
        <v>92</v>
      </c>
      <c r="F106" s="58" t="s">
        <v>190</v>
      </c>
      <c r="G106" s="59">
        <v>10</v>
      </c>
      <c r="I106" s="31" t="s">
        <v>92</v>
      </c>
      <c r="J106" s="31" t="s">
        <v>14</v>
      </c>
      <c r="K106" s="44">
        <v>7</v>
      </c>
      <c r="M106" t="s">
        <v>79</v>
      </c>
      <c r="N106" t="s">
        <v>14</v>
      </c>
      <c r="O106">
        <v>5</v>
      </c>
    </row>
    <row r="107" spans="1:15" x14ac:dyDescent="0.25">
      <c r="A107" s="1" t="s">
        <v>70</v>
      </c>
      <c r="B107" s="1" t="s">
        <v>35</v>
      </c>
      <c r="C107">
        <v>7</v>
      </c>
      <c r="E107" s="58" t="s">
        <v>70</v>
      </c>
      <c r="F107" s="58" t="s">
        <v>197</v>
      </c>
      <c r="G107" s="59">
        <v>7</v>
      </c>
      <c r="I107" s="31" t="s">
        <v>70</v>
      </c>
      <c r="J107" s="31" t="s">
        <v>35</v>
      </c>
      <c r="K107" s="44">
        <v>8</v>
      </c>
      <c r="M107" t="s">
        <v>270</v>
      </c>
      <c r="N107" t="s">
        <v>14</v>
      </c>
      <c r="O107">
        <v>6</v>
      </c>
    </row>
    <row r="108" spans="1:15" x14ac:dyDescent="0.25">
      <c r="A108" s="1" t="s">
        <v>179</v>
      </c>
      <c r="B108" s="1" t="s">
        <v>14</v>
      </c>
      <c r="C108">
        <v>7</v>
      </c>
      <c r="E108" s="56" t="s">
        <v>179</v>
      </c>
      <c r="F108" s="56" t="s">
        <v>190</v>
      </c>
      <c r="G108" s="57">
        <v>8</v>
      </c>
      <c r="I108" s="31" t="s">
        <v>179</v>
      </c>
      <c r="J108" s="31" t="s">
        <v>14</v>
      </c>
      <c r="K108" s="44">
        <v>6</v>
      </c>
      <c r="M108" t="s">
        <v>888</v>
      </c>
      <c r="N108" t="s">
        <v>14</v>
      </c>
      <c r="O108">
        <v>4</v>
      </c>
    </row>
    <row r="109" spans="1:15" x14ac:dyDescent="0.25">
      <c r="A109" s="1" t="s">
        <v>121</v>
      </c>
      <c r="B109" s="1" t="s">
        <v>14</v>
      </c>
      <c r="C109">
        <v>8</v>
      </c>
      <c r="E109" s="56" t="s">
        <v>121</v>
      </c>
      <c r="F109" s="56" t="s">
        <v>190</v>
      </c>
      <c r="G109" s="57">
        <v>8</v>
      </c>
      <c r="I109" s="31" t="s">
        <v>121</v>
      </c>
      <c r="J109" s="31" t="s">
        <v>14</v>
      </c>
      <c r="K109" s="44">
        <v>8</v>
      </c>
      <c r="M109" t="s">
        <v>170</v>
      </c>
      <c r="N109" t="s">
        <v>14</v>
      </c>
      <c r="O109">
        <v>8</v>
      </c>
    </row>
    <row r="110" spans="1:15" x14ac:dyDescent="0.25">
      <c r="A110" s="1" t="s">
        <v>184</v>
      </c>
      <c r="B110" s="1" t="s">
        <v>35</v>
      </c>
      <c r="C110">
        <v>46</v>
      </c>
      <c r="E110" s="56" t="s">
        <v>205</v>
      </c>
      <c r="F110" s="56" t="s">
        <v>197</v>
      </c>
      <c r="G110" s="57">
        <v>45</v>
      </c>
      <c r="I110" s="31" t="s">
        <v>184</v>
      </c>
      <c r="J110" s="31" t="s">
        <v>35</v>
      </c>
      <c r="K110" s="44">
        <v>43</v>
      </c>
      <c r="M110" t="s">
        <v>19</v>
      </c>
      <c r="N110" t="s">
        <v>14</v>
      </c>
      <c r="O110">
        <v>30</v>
      </c>
    </row>
    <row r="111" spans="1:15" x14ac:dyDescent="0.25">
      <c r="A111" s="1" t="s">
        <v>34</v>
      </c>
      <c r="B111" s="1" t="s">
        <v>35</v>
      </c>
      <c r="C111">
        <v>13</v>
      </c>
      <c r="E111" s="58" t="s">
        <v>34</v>
      </c>
      <c r="F111" s="58" t="s">
        <v>197</v>
      </c>
      <c r="G111" s="59">
        <v>12</v>
      </c>
      <c r="I111" s="31" t="s">
        <v>34</v>
      </c>
      <c r="J111" s="31" t="s">
        <v>35</v>
      </c>
      <c r="K111" s="44">
        <v>10</v>
      </c>
      <c r="M111" t="s">
        <v>155</v>
      </c>
      <c r="N111" t="s">
        <v>14</v>
      </c>
      <c r="O111">
        <v>5</v>
      </c>
    </row>
    <row r="112" spans="1:15" x14ac:dyDescent="0.25">
      <c r="A112" s="1" t="s">
        <v>168</v>
      </c>
      <c r="B112" s="1" t="s">
        <v>14</v>
      </c>
      <c r="C112">
        <v>6</v>
      </c>
      <c r="E112" s="58" t="s">
        <v>168</v>
      </c>
      <c r="F112" s="58" t="s">
        <v>190</v>
      </c>
      <c r="G112" s="59">
        <v>6</v>
      </c>
      <c r="I112" s="31" t="s">
        <v>168</v>
      </c>
      <c r="J112" s="31" t="s">
        <v>14</v>
      </c>
      <c r="K112" s="44">
        <v>9</v>
      </c>
      <c r="M112" t="s">
        <v>187</v>
      </c>
      <c r="N112" t="s">
        <v>14</v>
      </c>
      <c r="O112">
        <v>5</v>
      </c>
    </row>
    <row r="113" spans="1:15" x14ac:dyDescent="0.25">
      <c r="A113" s="1" t="s">
        <v>160</v>
      </c>
      <c r="B113" s="1" t="s">
        <v>14</v>
      </c>
      <c r="C113">
        <v>10</v>
      </c>
      <c r="E113" s="58" t="s">
        <v>160</v>
      </c>
      <c r="F113" s="58" t="s">
        <v>190</v>
      </c>
      <c r="G113" s="59">
        <v>9</v>
      </c>
      <c r="I113" s="31" t="s">
        <v>160</v>
      </c>
      <c r="J113" s="31" t="s">
        <v>14</v>
      </c>
      <c r="K113" s="44">
        <v>10</v>
      </c>
      <c r="M113" t="s">
        <v>131</v>
      </c>
      <c r="N113" t="s">
        <v>132</v>
      </c>
      <c r="O113">
        <v>19</v>
      </c>
    </row>
    <row r="114" spans="1:15" x14ac:dyDescent="0.25">
      <c r="A114" s="1" t="s">
        <v>94</v>
      </c>
      <c r="B114" s="1" t="s">
        <v>14</v>
      </c>
      <c r="C114">
        <v>5</v>
      </c>
      <c r="E114" s="56" t="s">
        <v>94</v>
      </c>
      <c r="F114" s="56" t="s">
        <v>190</v>
      </c>
      <c r="G114" s="57">
        <v>5</v>
      </c>
      <c r="I114" s="31" t="s">
        <v>94</v>
      </c>
      <c r="J114" s="31" t="s">
        <v>14</v>
      </c>
      <c r="K114" s="44">
        <v>5</v>
      </c>
      <c r="M114" t="s">
        <v>22</v>
      </c>
      <c r="N114" t="s">
        <v>14</v>
      </c>
      <c r="O114">
        <v>5</v>
      </c>
    </row>
    <row r="115" spans="1:15" x14ac:dyDescent="0.25">
      <c r="A115" s="1" t="s">
        <v>111</v>
      </c>
      <c r="B115" s="1" t="s">
        <v>14</v>
      </c>
      <c r="C115">
        <v>8</v>
      </c>
      <c r="E115" s="58" t="s">
        <v>111</v>
      </c>
      <c r="F115" s="58" t="s">
        <v>190</v>
      </c>
      <c r="G115" s="59">
        <v>9</v>
      </c>
      <c r="I115" s="38" t="s">
        <v>111</v>
      </c>
      <c r="J115" s="38" t="s">
        <v>14</v>
      </c>
      <c r="K115" s="48">
        <v>7</v>
      </c>
      <c r="M115" t="s">
        <v>273</v>
      </c>
      <c r="N115" t="s">
        <v>14</v>
      </c>
      <c r="O115">
        <v>11</v>
      </c>
    </row>
    <row r="116" spans="1:15" x14ac:dyDescent="0.25">
      <c r="A116" s="1" t="s">
        <v>117</v>
      </c>
      <c r="B116" s="1" t="s">
        <v>14</v>
      </c>
      <c r="C116">
        <v>22</v>
      </c>
      <c r="E116" s="56" t="s">
        <v>117</v>
      </c>
      <c r="F116" s="56" t="s">
        <v>190</v>
      </c>
      <c r="G116" s="57">
        <v>22</v>
      </c>
      <c r="I116" s="31" t="s">
        <v>117</v>
      </c>
      <c r="J116" s="31" t="s">
        <v>14</v>
      </c>
      <c r="K116" s="44">
        <v>18</v>
      </c>
      <c r="M116" t="s">
        <v>65</v>
      </c>
      <c r="N116" t="s">
        <v>14</v>
      </c>
      <c r="O116">
        <v>7</v>
      </c>
    </row>
    <row r="117" spans="1:15" x14ac:dyDescent="0.25">
      <c r="A117" s="1" t="s">
        <v>75</v>
      </c>
      <c r="B117" s="1" t="s">
        <v>14</v>
      </c>
      <c r="C117">
        <v>26</v>
      </c>
      <c r="E117" s="56" t="s">
        <v>75</v>
      </c>
      <c r="F117" s="56" t="s">
        <v>190</v>
      </c>
      <c r="G117" s="57">
        <v>28</v>
      </c>
      <c r="I117" s="38" t="s">
        <v>593</v>
      </c>
      <c r="J117" s="38" t="s">
        <v>14</v>
      </c>
      <c r="K117" s="48">
        <v>5</v>
      </c>
      <c r="M117" t="s">
        <v>889</v>
      </c>
      <c r="N117" t="s">
        <v>14</v>
      </c>
      <c r="O117">
        <v>5</v>
      </c>
    </row>
    <row r="118" spans="1:15" x14ac:dyDescent="0.25">
      <c r="A118" s="1" t="s">
        <v>46</v>
      </c>
      <c r="B118" s="1" t="s">
        <v>14</v>
      </c>
      <c r="C118">
        <v>8</v>
      </c>
      <c r="E118" s="56" t="s">
        <v>46</v>
      </c>
      <c r="F118" s="56" t="s">
        <v>190</v>
      </c>
      <c r="G118" s="57">
        <v>4</v>
      </c>
      <c r="I118" s="31" t="s">
        <v>75</v>
      </c>
      <c r="J118" s="31" t="s">
        <v>14</v>
      </c>
      <c r="K118" s="44">
        <v>25</v>
      </c>
      <c r="M118" t="s">
        <v>889</v>
      </c>
      <c r="N118" t="s">
        <v>10</v>
      </c>
      <c r="O118">
        <v>5</v>
      </c>
    </row>
    <row r="119" spans="1:15" x14ac:dyDescent="0.25">
      <c r="A119" s="1" t="s">
        <v>36</v>
      </c>
      <c r="B119" s="1" t="s">
        <v>14</v>
      </c>
      <c r="C119">
        <v>5</v>
      </c>
      <c r="E119" s="56" t="s">
        <v>36</v>
      </c>
      <c r="F119" s="56" t="s">
        <v>190</v>
      </c>
      <c r="G119" s="57">
        <v>5</v>
      </c>
      <c r="I119" s="31" t="s">
        <v>46</v>
      </c>
      <c r="J119" s="31" t="s">
        <v>14</v>
      </c>
      <c r="K119" s="44">
        <v>9</v>
      </c>
      <c r="M119" t="s">
        <v>890</v>
      </c>
      <c r="N119" t="s">
        <v>14</v>
      </c>
      <c r="O119">
        <v>16</v>
      </c>
    </row>
    <row r="120" spans="1:15" x14ac:dyDescent="0.25">
      <c r="A120" s="1" t="s">
        <v>16</v>
      </c>
      <c r="B120" s="1" t="s">
        <v>14</v>
      </c>
      <c r="C120">
        <v>11</v>
      </c>
      <c r="E120" s="58" t="s">
        <v>16</v>
      </c>
      <c r="F120" s="58" t="s">
        <v>190</v>
      </c>
      <c r="G120" s="59">
        <v>11</v>
      </c>
      <c r="I120" s="42" t="s">
        <v>36</v>
      </c>
      <c r="J120" s="41" t="s">
        <v>14</v>
      </c>
      <c r="K120" s="31">
        <v>6</v>
      </c>
      <c r="M120" t="s">
        <v>890</v>
      </c>
      <c r="N120" t="s">
        <v>10</v>
      </c>
      <c r="O120">
        <v>16</v>
      </c>
    </row>
    <row r="121" spans="1:15" x14ac:dyDescent="0.25">
      <c r="A121" s="1" t="s">
        <v>122</v>
      </c>
      <c r="B121" s="1" t="s">
        <v>14</v>
      </c>
      <c r="C121">
        <v>20</v>
      </c>
      <c r="E121" s="56" t="s">
        <v>122</v>
      </c>
      <c r="F121" s="56" t="s">
        <v>190</v>
      </c>
      <c r="G121" s="57">
        <v>17</v>
      </c>
      <c r="I121" s="31" t="s">
        <v>16</v>
      </c>
      <c r="J121" s="31" t="s">
        <v>14</v>
      </c>
      <c r="K121" s="44">
        <v>12</v>
      </c>
      <c r="M121" t="s">
        <v>891</v>
      </c>
      <c r="N121" t="s">
        <v>10</v>
      </c>
      <c r="O121">
        <v>16</v>
      </c>
    </row>
    <row r="122" spans="1:15" x14ac:dyDescent="0.25">
      <c r="A122" s="1" t="s">
        <v>13</v>
      </c>
      <c r="B122" s="1" t="s">
        <v>14</v>
      </c>
      <c r="C122">
        <v>21</v>
      </c>
      <c r="E122" s="58" t="s">
        <v>13</v>
      </c>
      <c r="F122" s="58" t="s">
        <v>190</v>
      </c>
      <c r="G122" s="59">
        <v>23</v>
      </c>
      <c r="I122" s="31" t="s">
        <v>122</v>
      </c>
      <c r="J122" s="31" t="s">
        <v>14</v>
      </c>
      <c r="K122" s="44">
        <v>20</v>
      </c>
      <c r="M122" t="s">
        <v>892</v>
      </c>
      <c r="N122" t="s">
        <v>893</v>
      </c>
      <c r="O122">
        <v>10</v>
      </c>
    </row>
    <row r="123" spans="1:15" x14ac:dyDescent="0.25">
      <c r="A123" s="1" t="s">
        <v>28</v>
      </c>
      <c r="B123" s="1" t="s">
        <v>14</v>
      </c>
      <c r="C123">
        <v>6</v>
      </c>
      <c r="E123" s="56" t="s">
        <v>28</v>
      </c>
      <c r="F123" s="56" t="s">
        <v>190</v>
      </c>
      <c r="G123" s="57">
        <v>6</v>
      </c>
      <c r="I123" s="31" t="s">
        <v>13</v>
      </c>
      <c r="J123" s="31" t="s">
        <v>14</v>
      </c>
      <c r="K123" s="31">
        <v>20</v>
      </c>
      <c r="M123" t="s">
        <v>25</v>
      </c>
      <c r="N123" t="s">
        <v>50</v>
      </c>
      <c r="O123">
        <v>20</v>
      </c>
    </row>
    <row r="124" spans="1:15" x14ac:dyDescent="0.25">
      <c r="A124" s="1" t="s">
        <v>86</v>
      </c>
      <c r="B124" s="1" t="s">
        <v>14</v>
      </c>
      <c r="C124">
        <v>7</v>
      </c>
      <c r="E124" s="56" t="s">
        <v>86</v>
      </c>
      <c r="F124" s="56" t="s">
        <v>190</v>
      </c>
      <c r="G124" s="57">
        <v>7</v>
      </c>
      <c r="I124" s="38" t="s">
        <v>28</v>
      </c>
      <c r="J124" s="38" t="s">
        <v>14</v>
      </c>
      <c r="K124" s="48">
        <v>9</v>
      </c>
      <c r="M124" t="s">
        <v>25</v>
      </c>
      <c r="N124" t="s">
        <v>14</v>
      </c>
      <c r="O124">
        <v>20</v>
      </c>
    </row>
    <row r="125" spans="1:15" x14ac:dyDescent="0.25">
      <c r="A125" s="1" t="s">
        <v>40</v>
      </c>
      <c r="B125" s="1" t="s">
        <v>14</v>
      </c>
      <c r="C125">
        <v>18</v>
      </c>
      <c r="E125" s="58" t="s">
        <v>40</v>
      </c>
      <c r="F125" s="58" t="s">
        <v>190</v>
      </c>
      <c r="G125" s="59">
        <v>18</v>
      </c>
      <c r="I125" s="31" t="s">
        <v>40</v>
      </c>
      <c r="J125" s="31" t="s">
        <v>14</v>
      </c>
      <c r="K125" s="44">
        <v>16</v>
      </c>
      <c r="M125" t="s">
        <v>136</v>
      </c>
      <c r="N125" t="s">
        <v>14</v>
      </c>
      <c r="O125">
        <v>9</v>
      </c>
    </row>
    <row r="126" spans="1:15" x14ac:dyDescent="0.25">
      <c r="A126" s="1" t="s">
        <v>69</v>
      </c>
      <c r="B126" s="1" t="s">
        <v>14</v>
      </c>
      <c r="C126">
        <v>10</v>
      </c>
      <c r="E126" s="58" t="s">
        <v>69</v>
      </c>
      <c r="F126" s="58" t="s">
        <v>190</v>
      </c>
      <c r="G126" s="59">
        <v>8</v>
      </c>
      <c r="I126" s="31" t="s">
        <v>69</v>
      </c>
      <c r="J126" s="31" t="s">
        <v>14</v>
      </c>
      <c r="K126" s="44">
        <v>9</v>
      </c>
      <c r="M126" t="s">
        <v>894</v>
      </c>
      <c r="N126" t="s">
        <v>14</v>
      </c>
      <c r="O126">
        <v>6</v>
      </c>
    </row>
    <row r="127" spans="1:15" x14ac:dyDescent="0.25">
      <c r="A127" s="1" t="s">
        <v>21</v>
      </c>
      <c r="B127" s="1" t="s">
        <v>14</v>
      </c>
      <c r="C127">
        <v>10</v>
      </c>
      <c r="E127" s="58" t="s">
        <v>21</v>
      </c>
      <c r="F127" s="58" t="s">
        <v>190</v>
      </c>
      <c r="G127" s="59">
        <v>10</v>
      </c>
      <c r="I127" s="31" t="s">
        <v>21</v>
      </c>
      <c r="J127" s="31" t="s">
        <v>14</v>
      </c>
      <c r="K127" s="31">
        <v>9</v>
      </c>
      <c r="M127" t="s">
        <v>895</v>
      </c>
      <c r="N127" t="s">
        <v>14</v>
      </c>
      <c r="O127">
        <v>6</v>
      </c>
    </row>
    <row r="128" spans="1:15" x14ac:dyDescent="0.25">
      <c r="A128" s="1" t="s">
        <v>93</v>
      </c>
      <c r="B128" s="1" t="s">
        <v>14</v>
      </c>
      <c r="C128">
        <v>8</v>
      </c>
      <c r="E128" s="58" t="s">
        <v>93</v>
      </c>
      <c r="F128" s="58" t="s">
        <v>190</v>
      </c>
      <c r="G128" s="59">
        <v>7</v>
      </c>
      <c r="I128" s="42" t="s">
        <v>93</v>
      </c>
      <c r="J128" s="41" t="s">
        <v>14</v>
      </c>
      <c r="K128" s="31">
        <v>8</v>
      </c>
      <c r="M128" t="s">
        <v>125</v>
      </c>
      <c r="N128" t="s">
        <v>14</v>
      </c>
      <c r="O128">
        <v>9</v>
      </c>
    </row>
    <row r="129" spans="1:15" x14ac:dyDescent="0.25">
      <c r="A129" s="1" t="s">
        <v>31</v>
      </c>
      <c r="B129" s="1" t="s">
        <v>14</v>
      </c>
      <c r="C129">
        <v>14</v>
      </c>
      <c r="E129" s="56" t="s">
        <v>31</v>
      </c>
      <c r="F129" s="56" t="s">
        <v>190</v>
      </c>
      <c r="G129" s="57">
        <v>14</v>
      </c>
      <c r="I129" s="31" t="s">
        <v>31</v>
      </c>
      <c r="J129" s="31" t="s">
        <v>14</v>
      </c>
      <c r="K129" s="44">
        <v>14</v>
      </c>
      <c r="M129" t="s">
        <v>55</v>
      </c>
      <c r="N129" t="s">
        <v>14</v>
      </c>
      <c r="O129">
        <v>14</v>
      </c>
    </row>
    <row r="130" spans="1:15" x14ac:dyDescent="0.25">
      <c r="A130" s="1" t="s">
        <v>149</v>
      </c>
      <c r="B130" s="1" t="s">
        <v>10</v>
      </c>
      <c r="C130">
        <v>11</v>
      </c>
      <c r="E130" s="56" t="s">
        <v>149</v>
      </c>
      <c r="F130" s="56" t="s">
        <v>191</v>
      </c>
      <c r="G130" s="57">
        <v>12</v>
      </c>
      <c r="I130" s="31" t="s">
        <v>149</v>
      </c>
      <c r="J130" s="31" t="s">
        <v>10</v>
      </c>
      <c r="K130" s="44">
        <v>11</v>
      </c>
      <c r="M130" t="s">
        <v>45</v>
      </c>
      <c r="N130" t="s">
        <v>14</v>
      </c>
      <c r="O130">
        <v>11</v>
      </c>
    </row>
    <row r="131" spans="1:15" x14ac:dyDescent="0.25">
      <c r="A131" s="1" t="s">
        <v>47</v>
      </c>
      <c r="B131" s="1" t="s">
        <v>10</v>
      </c>
      <c r="C131">
        <v>26</v>
      </c>
      <c r="E131" s="56" t="s">
        <v>47</v>
      </c>
      <c r="F131" s="56" t="s">
        <v>191</v>
      </c>
      <c r="G131" s="57">
        <v>24</v>
      </c>
      <c r="I131" s="31" t="s">
        <v>47</v>
      </c>
      <c r="J131" s="31" t="s">
        <v>10</v>
      </c>
      <c r="K131" s="44">
        <v>27</v>
      </c>
      <c r="M131" t="s">
        <v>103</v>
      </c>
      <c r="N131" t="s">
        <v>14</v>
      </c>
      <c r="O131">
        <v>13</v>
      </c>
    </row>
    <row r="132" spans="1:15" x14ac:dyDescent="0.25">
      <c r="A132" s="1" t="s">
        <v>9</v>
      </c>
      <c r="B132" s="1" t="s">
        <v>10</v>
      </c>
      <c r="C132">
        <v>39</v>
      </c>
      <c r="E132" s="56" t="s">
        <v>9</v>
      </c>
      <c r="F132" s="56" t="s">
        <v>191</v>
      </c>
      <c r="G132" s="57">
        <v>41</v>
      </c>
      <c r="I132" s="42" t="s">
        <v>9</v>
      </c>
      <c r="J132" s="41" t="s">
        <v>10</v>
      </c>
      <c r="K132" s="31">
        <v>45</v>
      </c>
      <c r="M132" t="s">
        <v>130</v>
      </c>
      <c r="N132" t="s">
        <v>14</v>
      </c>
      <c r="O132">
        <v>5</v>
      </c>
    </row>
    <row r="133" spans="1:15" x14ac:dyDescent="0.25">
      <c r="A133" s="1" t="s">
        <v>173</v>
      </c>
      <c r="B133" s="1" t="s">
        <v>14</v>
      </c>
      <c r="C133">
        <v>7</v>
      </c>
      <c r="E133" s="58" t="s">
        <v>173</v>
      </c>
      <c r="F133" s="58" t="s">
        <v>190</v>
      </c>
      <c r="G133" s="59">
        <v>6</v>
      </c>
      <c r="I133" s="31" t="s">
        <v>173</v>
      </c>
      <c r="J133" s="31" t="s">
        <v>14</v>
      </c>
      <c r="K133" s="44">
        <v>7</v>
      </c>
      <c r="M133" t="s">
        <v>896</v>
      </c>
      <c r="N133" t="s">
        <v>14</v>
      </c>
      <c r="O133">
        <v>9</v>
      </c>
    </row>
    <row r="134" spans="1:15" x14ac:dyDescent="0.25">
      <c r="A134" s="1" t="s">
        <v>48</v>
      </c>
      <c r="B134" s="1" t="s">
        <v>49</v>
      </c>
      <c r="C134">
        <v>10</v>
      </c>
      <c r="E134" s="58" t="s">
        <v>48</v>
      </c>
      <c r="F134" s="58" t="s">
        <v>206</v>
      </c>
      <c r="G134" s="59">
        <v>10</v>
      </c>
      <c r="I134" s="31" t="s">
        <v>48</v>
      </c>
      <c r="J134" s="31" t="s">
        <v>49</v>
      </c>
      <c r="K134" s="44">
        <v>7</v>
      </c>
      <c r="M134" t="s">
        <v>66</v>
      </c>
      <c r="N134" t="s">
        <v>14</v>
      </c>
      <c r="O134">
        <v>18</v>
      </c>
    </row>
    <row r="135" spans="1:15" x14ac:dyDescent="0.25">
      <c r="A135" s="1" t="s">
        <v>207</v>
      </c>
      <c r="B135" s="1" t="s">
        <v>35</v>
      </c>
      <c r="C135">
        <v>24</v>
      </c>
      <c r="E135" s="58" t="s">
        <v>207</v>
      </c>
      <c r="F135" s="58" t="s">
        <v>197</v>
      </c>
      <c r="G135" s="59">
        <v>22</v>
      </c>
      <c r="I135" s="31" t="s">
        <v>207</v>
      </c>
      <c r="J135" s="31" t="s">
        <v>35</v>
      </c>
      <c r="K135" s="44">
        <v>25</v>
      </c>
      <c r="M135" t="s">
        <v>92</v>
      </c>
      <c r="N135" t="s">
        <v>14</v>
      </c>
      <c r="O135">
        <v>9</v>
      </c>
    </row>
    <row r="136" spans="1:15" x14ac:dyDescent="0.25">
      <c r="A136" s="1" t="s">
        <v>96</v>
      </c>
      <c r="B136" s="1" t="s">
        <v>14</v>
      </c>
      <c r="C136">
        <v>17</v>
      </c>
      <c r="E136" s="58" t="s">
        <v>96</v>
      </c>
      <c r="F136" s="58" t="s">
        <v>190</v>
      </c>
      <c r="G136" s="59">
        <v>13</v>
      </c>
      <c r="I136" s="31" t="s">
        <v>96</v>
      </c>
      <c r="J136" s="31" t="s">
        <v>14</v>
      </c>
      <c r="K136" s="44">
        <v>20</v>
      </c>
      <c r="M136" t="s">
        <v>70</v>
      </c>
      <c r="N136" t="s">
        <v>35</v>
      </c>
      <c r="O136">
        <v>6</v>
      </c>
    </row>
    <row r="137" spans="1:15" x14ac:dyDescent="0.25">
      <c r="A137" s="1" t="s">
        <v>137</v>
      </c>
      <c r="B137" s="1" t="s">
        <v>14</v>
      </c>
      <c r="C137">
        <v>8</v>
      </c>
      <c r="E137" s="56" t="s">
        <v>137</v>
      </c>
      <c r="F137" s="56" t="s">
        <v>190</v>
      </c>
      <c r="G137" s="57">
        <v>6</v>
      </c>
      <c r="I137" s="31" t="s">
        <v>137</v>
      </c>
      <c r="J137" s="31" t="s">
        <v>14</v>
      </c>
      <c r="K137" s="44">
        <v>8</v>
      </c>
      <c r="M137" t="s">
        <v>179</v>
      </c>
      <c r="N137" t="s">
        <v>14</v>
      </c>
      <c r="O137">
        <v>7</v>
      </c>
    </row>
    <row r="138" spans="1:15" x14ac:dyDescent="0.25">
      <c r="A138" s="1" t="s">
        <v>42</v>
      </c>
      <c r="B138" s="1" t="s">
        <v>14</v>
      </c>
      <c r="C138">
        <v>8</v>
      </c>
      <c r="E138" s="56" t="s">
        <v>42</v>
      </c>
      <c r="F138" s="56" t="s">
        <v>190</v>
      </c>
      <c r="G138" s="57">
        <v>8</v>
      </c>
      <c r="I138" s="31" t="s">
        <v>42</v>
      </c>
      <c r="J138" s="31" t="s">
        <v>14</v>
      </c>
      <c r="K138" s="44">
        <v>7</v>
      </c>
      <c r="M138" t="s">
        <v>897</v>
      </c>
      <c r="N138" t="s">
        <v>14</v>
      </c>
      <c r="O138">
        <v>5</v>
      </c>
    </row>
    <row r="139" spans="1:15" x14ac:dyDescent="0.25">
      <c r="A139" s="1" t="s">
        <v>185</v>
      </c>
      <c r="B139" s="1" t="s">
        <v>14</v>
      </c>
      <c r="C139">
        <v>6</v>
      </c>
      <c r="E139" s="56" t="s">
        <v>185</v>
      </c>
      <c r="F139" s="56" t="s">
        <v>190</v>
      </c>
      <c r="G139" s="57">
        <v>5</v>
      </c>
      <c r="I139" s="31" t="s">
        <v>185</v>
      </c>
      <c r="J139" s="31" t="s">
        <v>14</v>
      </c>
      <c r="K139" s="44">
        <v>6</v>
      </c>
      <c r="M139" t="s">
        <v>121</v>
      </c>
      <c r="N139" t="s">
        <v>14</v>
      </c>
      <c r="O139">
        <v>7</v>
      </c>
    </row>
    <row r="140" spans="1:15" x14ac:dyDescent="0.25">
      <c r="A140" s="1" t="s">
        <v>95</v>
      </c>
      <c r="B140" s="1" t="s">
        <v>14</v>
      </c>
      <c r="C140">
        <v>6</v>
      </c>
      <c r="E140" s="58" t="s">
        <v>95</v>
      </c>
      <c r="F140" s="58" t="s">
        <v>190</v>
      </c>
      <c r="G140" s="59">
        <v>5</v>
      </c>
      <c r="I140" s="31" t="s">
        <v>95</v>
      </c>
      <c r="J140" s="31" t="s">
        <v>14</v>
      </c>
      <c r="K140" s="44">
        <v>7</v>
      </c>
      <c r="M140" t="s">
        <v>205</v>
      </c>
      <c r="N140" t="s">
        <v>35</v>
      </c>
      <c r="O140">
        <v>38</v>
      </c>
    </row>
    <row r="141" spans="1:15" x14ac:dyDescent="0.25">
      <c r="A141" s="1" t="s">
        <v>172</v>
      </c>
      <c r="B141" s="1" t="s">
        <v>14</v>
      </c>
      <c r="C141">
        <v>6</v>
      </c>
      <c r="E141" s="56" t="s">
        <v>172</v>
      </c>
      <c r="F141" s="56" t="s">
        <v>190</v>
      </c>
      <c r="G141" s="57">
        <v>7</v>
      </c>
      <c r="I141" s="31" t="s">
        <v>172</v>
      </c>
      <c r="J141" s="31" t="s">
        <v>14</v>
      </c>
      <c r="K141" s="44">
        <v>7</v>
      </c>
      <c r="M141" t="s">
        <v>34</v>
      </c>
      <c r="N141" t="s">
        <v>35</v>
      </c>
      <c r="O141">
        <v>11</v>
      </c>
    </row>
    <row r="142" spans="1:15" x14ac:dyDescent="0.25">
      <c r="A142" s="1" t="s">
        <v>119</v>
      </c>
      <c r="B142" s="1" t="s">
        <v>14</v>
      </c>
      <c r="C142">
        <v>13</v>
      </c>
      <c r="E142" s="58" t="s">
        <v>119</v>
      </c>
      <c r="F142" s="58" t="s">
        <v>190</v>
      </c>
      <c r="G142" s="59">
        <v>11</v>
      </c>
      <c r="I142" s="31" t="s">
        <v>119</v>
      </c>
      <c r="J142" s="31" t="s">
        <v>14</v>
      </c>
      <c r="K142" s="44">
        <v>12</v>
      </c>
      <c r="M142" t="s">
        <v>168</v>
      </c>
      <c r="N142" t="s">
        <v>14</v>
      </c>
      <c r="O142">
        <v>8</v>
      </c>
    </row>
    <row r="143" spans="1:15" x14ac:dyDescent="0.25">
      <c r="A143" s="1" t="s">
        <v>162</v>
      </c>
      <c r="B143" s="1" t="s">
        <v>14</v>
      </c>
      <c r="C143">
        <v>6</v>
      </c>
      <c r="E143" s="56" t="s">
        <v>162</v>
      </c>
      <c r="F143" s="56" t="s">
        <v>190</v>
      </c>
      <c r="G143" s="57">
        <v>6</v>
      </c>
      <c r="I143" s="31" t="s">
        <v>162</v>
      </c>
      <c r="J143" s="31" t="s">
        <v>14</v>
      </c>
      <c r="K143" s="44">
        <v>5</v>
      </c>
      <c r="M143" t="s">
        <v>160</v>
      </c>
      <c r="N143" t="s">
        <v>14</v>
      </c>
      <c r="O143">
        <v>12</v>
      </c>
    </row>
    <row r="144" spans="1:15" x14ac:dyDescent="0.25">
      <c r="A144" s="1" t="s">
        <v>44</v>
      </c>
      <c r="B144" s="1" t="s">
        <v>14</v>
      </c>
      <c r="C144">
        <v>10</v>
      </c>
      <c r="E144" s="58" t="s">
        <v>44</v>
      </c>
      <c r="F144" s="58" t="s">
        <v>190</v>
      </c>
      <c r="G144" s="59">
        <v>10</v>
      </c>
      <c r="I144" s="31" t="s">
        <v>44</v>
      </c>
      <c r="J144" s="31" t="s">
        <v>14</v>
      </c>
      <c r="K144" s="44">
        <v>11</v>
      </c>
      <c r="M144" t="s">
        <v>94</v>
      </c>
      <c r="N144" t="s">
        <v>14</v>
      </c>
      <c r="O144">
        <v>3</v>
      </c>
    </row>
    <row r="145" spans="1:15" x14ac:dyDescent="0.25">
      <c r="A145" s="1" t="s">
        <v>104</v>
      </c>
      <c r="B145" s="1" t="s">
        <v>14</v>
      </c>
      <c r="C145">
        <v>9</v>
      </c>
      <c r="E145" s="58" t="s">
        <v>104</v>
      </c>
      <c r="F145" s="58" t="s">
        <v>190</v>
      </c>
      <c r="G145" s="59">
        <v>9</v>
      </c>
      <c r="I145" s="31" t="s">
        <v>104</v>
      </c>
      <c r="J145" s="31" t="s">
        <v>14</v>
      </c>
      <c r="K145" s="44">
        <v>9</v>
      </c>
      <c r="M145" t="s">
        <v>898</v>
      </c>
      <c r="N145" t="s">
        <v>14</v>
      </c>
      <c r="O145">
        <v>8</v>
      </c>
    </row>
    <row r="146" spans="1:15" x14ac:dyDescent="0.25">
      <c r="A146" s="1" t="s">
        <v>188</v>
      </c>
      <c r="B146" s="1" t="s">
        <v>14</v>
      </c>
      <c r="C146">
        <v>6</v>
      </c>
      <c r="E146" s="56" t="s">
        <v>188</v>
      </c>
      <c r="F146" s="56" t="s">
        <v>190</v>
      </c>
      <c r="G146" s="57">
        <v>5</v>
      </c>
      <c r="I146" s="49" t="s">
        <v>188</v>
      </c>
      <c r="J146" s="50" t="s">
        <v>14</v>
      </c>
      <c r="K146" s="38">
        <v>6</v>
      </c>
      <c r="M146" t="s">
        <v>111</v>
      </c>
      <c r="N146" t="s">
        <v>14</v>
      </c>
      <c r="O146">
        <v>6</v>
      </c>
    </row>
    <row r="147" spans="1:15" x14ac:dyDescent="0.25">
      <c r="A147" s="1" t="s">
        <v>87</v>
      </c>
      <c r="B147" s="1" t="s">
        <v>14</v>
      </c>
      <c r="C147">
        <v>6</v>
      </c>
      <c r="E147" s="58" t="s">
        <v>87</v>
      </c>
      <c r="F147" s="58" t="s">
        <v>190</v>
      </c>
      <c r="G147" s="59">
        <v>7</v>
      </c>
      <c r="I147" s="31" t="s">
        <v>87</v>
      </c>
      <c r="J147" s="31" t="s">
        <v>14</v>
      </c>
      <c r="K147" s="44">
        <v>5</v>
      </c>
      <c r="M147" t="s">
        <v>117</v>
      </c>
      <c r="N147" t="s">
        <v>14</v>
      </c>
      <c r="O147">
        <v>14</v>
      </c>
    </row>
    <row r="148" spans="1:15" x14ac:dyDescent="0.25">
      <c r="A148" s="1" t="s">
        <v>169</v>
      </c>
      <c r="B148" s="1" t="s">
        <v>14</v>
      </c>
      <c r="C148">
        <v>21</v>
      </c>
      <c r="E148" s="56" t="s">
        <v>169</v>
      </c>
      <c r="F148" s="56" t="s">
        <v>190</v>
      </c>
      <c r="G148" s="57">
        <v>24</v>
      </c>
      <c r="I148" s="31" t="s">
        <v>169</v>
      </c>
      <c r="J148" s="31" t="s">
        <v>14</v>
      </c>
      <c r="K148" s="44">
        <v>21</v>
      </c>
      <c r="M148" t="s">
        <v>182</v>
      </c>
      <c r="N148" t="s">
        <v>14</v>
      </c>
      <c r="O148">
        <v>13</v>
      </c>
    </row>
    <row r="149" spans="1:15" x14ac:dyDescent="0.25">
      <c r="A149" s="1" t="s">
        <v>186</v>
      </c>
      <c r="B149" s="1" t="s">
        <v>14</v>
      </c>
      <c r="C149">
        <v>7</v>
      </c>
      <c r="E149" s="56" t="s">
        <v>186</v>
      </c>
      <c r="F149" s="56" t="s">
        <v>190</v>
      </c>
      <c r="G149" s="57">
        <v>7</v>
      </c>
      <c r="I149" s="38" t="s">
        <v>186</v>
      </c>
      <c r="J149" s="38" t="s">
        <v>14</v>
      </c>
      <c r="K149" s="48">
        <v>7</v>
      </c>
      <c r="M149" t="s">
        <v>75</v>
      </c>
      <c r="N149" t="s">
        <v>14</v>
      </c>
      <c r="O149">
        <v>23</v>
      </c>
    </row>
    <row r="150" spans="1:15" x14ac:dyDescent="0.25">
      <c r="A150" s="1" t="s">
        <v>58</v>
      </c>
      <c r="B150" s="1" t="s">
        <v>14</v>
      </c>
      <c r="C150">
        <v>17</v>
      </c>
      <c r="E150" s="58" t="s">
        <v>58</v>
      </c>
      <c r="F150" s="58" t="s">
        <v>190</v>
      </c>
      <c r="G150" s="59">
        <v>17</v>
      </c>
      <c r="I150" s="38" t="s">
        <v>58</v>
      </c>
      <c r="J150" s="38" t="s">
        <v>14</v>
      </c>
      <c r="K150" s="38">
        <v>17</v>
      </c>
      <c r="M150" t="s">
        <v>36</v>
      </c>
      <c r="N150" t="s">
        <v>14</v>
      </c>
      <c r="O150">
        <v>5</v>
      </c>
    </row>
    <row r="151" spans="1:15" x14ac:dyDescent="0.25">
      <c r="A151" s="1" t="s">
        <v>82</v>
      </c>
      <c r="B151" s="1" t="s">
        <v>14</v>
      </c>
      <c r="C151">
        <v>29</v>
      </c>
      <c r="E151" s="56" t="s">
        <v>82</v>
      </c>
      <c r="F151" s="56" t="s">
        <v>190</v>
      </c>
      <c r="G151" s="57">
        <v>28</v>
      </c>
      <c r="I151" s="40" t="s">
        <v>82</v>
      </c>
      <c r="J151" s="41" t="s">
        <v>14</v>
      </c>
      <c r="K151" s="31">
        <v>29</v>
      </c>
      <c r="M151" t="s">
        <v>16</v>
      </c>
      <c r="N151" t="s">
        <v>14</v>
      </c>
      <c r="O151">
        <v>11</v>
      </c>
    </row>
    <row r="152" spans="1:15" x14ac:dyDescent="0.25">
      <c r="A152" s="1" t="s">
        <v>73</v>
      </c>
      <c r="B152" s="1" t="s">
        <v>14</v>
      </c>
      <c r="C152">
        <v>6</v>
      </c>
      <c r="E152" s="56" t="s">
        <v>73</v>
      </c>
      <c r="F152" s="56" t="s">
        <v>190</v>
      </c>
      <c r="G152" s="57">
        <v>6</v>
      </c>
      <c r="I152" s="31" t="s">
        <v>73</v>
      </c>
      <c r="J152" s="31" t="s">
        <v>14</v>
      </c>
      <c r="K152" s="44">
        <v>6</v>
      </c>
      <c r="M152" t="s">
        <v>122</v>
      </c>
      <c r="N152" t="s">
        <v>14</v>
      </c>
      <c r="O152">
        <v>17</v>
      </c>
    </row>
    <row r="153" spans="1:15" x14ac:dyDescent="0.25">
      <c r="A153" s="1" t="s">
        <v>72</v>
      </c>
      <c r="B153" s="1" t="s">
        <v>14</v>
      </c>
      <c r="C153">
        <v>6</v>
      </c>
      <c r="E153" s="56" t="s">
        <v>72</v>
      </c>
      <c r="F153" s="56" t="s">
        <v>190</v>
      </c>
      <c r="G153" s="57">
        <v>5</v>
      </c>
      <c r="I153" s="31" t="s">
        <v>72</v>
      </c>
      <c r="J153" s="31" t="s">
        <v>14</v>
      </c>
      <c r="K153" s="44">
        <v>7</v>
      </c>
      <c r="M153" t="s">
        <v>277</v>
      </c>
      <c r="N153" t="s">
        <v>14</v>
      </c>
      <c r="O153">
        <v>6</v>
      </c>
    </row>
    <row r="154" spans="1:15" x14ac:dyDescent="0.25">
      <c r="A154" s="1" t="s">
        <v>26</v>
      </c>
      <c r="B154" s="1" t="s">
        <v>14</v>
      </c>
      <c r="C154">
        <v>12</v>
      </c>
      <c r="E154" s="58" t="s">
        <v>26</v>
      </c>
      <c r="F154" s="58" t="s">
        <v>190</v>
      </c>
      <c r="G154" s="59">
        <v>11</v>
      </c>
      <c r="I154" s="31" t="s">
        <v>26</v>
      </c>
      <c r="J154" s="31" t="s">
        <v>14</v>
      </c>
      <c r="K154" s="44">
        <v>11</v>
      </c>
      <c r="M154" t="s">
        <v>13</v>
      </c>
      <c r="N154" t="s">
        <v>14</v>
      </c>
      <c r="O154">
        <v>26</v>
      </c>
    </row>
    <row r="155" spans="1:15" x14ac:dyDescent="0.25">
      <c r="A155" s="1" t="s">
        <v>88</v>
      </c>
      <c r="B155" s="1" t="s">
        <v>14</v>
      </c>
      <c r="C155">
        <v>10</v>
      </c>
      <c r="E155" s="56" t="s">
        <v>88</v>
      </c>
      <c r="F155" s="56" t="s">
        <v>190</v>
      </c>
      <c r="G155" s="57">
        <v>9</v>
      </c>
      <c r="I155" s="31" t="s">
        <v>88</v>
      </c>
      <c r="J155" s="31" t="s">
        <v>14</v>
      </c>
      <c r="K155" s="44">
        <v>10</v>
      </c>
      <c r="M155" t="s">
        <v>28</v>
      </c>
      <c r="N155" t="s">
        <v>14</v>
      </c>
      <c r="O155">
        <v>8</v>
      </c>
    </row>
    <row r="156" spans="1:15" x14ac:dyDescent="0.25">
      <c r="A156" s="1" t="s">
        <v>134</v>
      </c>
      <c r="B156" s="1" t="s">
        <v>14</v>
      </c>
      <c r="C156">
        <v>7</v>
      </c>
      <c r="E156" s="58" t="s">
        <v>134</v>
      </c>
      <c r="F156" s="58" t="s">
        <v>190</v>
      </c>
      <c r="G156" s="59">
        <v>7</v>
      </c>
      <c r="I156" s="31" t="s">
        <v>134</v>
      </c>
      <c r="J156" s="31" t="s">
        <v>14</v>
      </c>
      <c r="K156" s="44">
        <v>8</v>
      </c>
      <c r="M156" t="s">
        <v>86</v>
      </c>
      <c r="N156" t="s">
        <v>14</v>
      </c>
      <c r="O156">
        <v>7</v>
      </c>
    </row>
    <row r="157" spans="1:15" x14ac:dyDescent="0.25">
      <c r="A157" s="1" t="s">
        <v>97</v>
      </c>
      <c r="B157" s="1" t="s">
        <v>14</v>
      </c>
      <c r="C157">
        <v>8</v>
      </c>
      <c r="E157" s="56" t="s">
        <v>97</v>
      </c>
      <c r="F157" s="56" t="s">
        <v>190</v>
      </c>
      <c r="G157" s="57">
        <v>8</v>
      </c>
      <c r="I157" s="31" t="s">
        <v>97</v>
      </c>
      <c r="J157" s="31" t="s">
        <v>14</v>
      </c>
      <c r="K157" s="44">
        <v>7</v>
      </c>
      <c r="M157" t="s">
        <v>40</v>
      </c>
      <c r="N157" t="s">
        <v>14</v>
      </c>
      <c r="O157">
        <v>14</v>
      </c>
    </row>
    <row r="158" spans="1:15" x14ac:dyDescent="0.25">
      <c r="A158" s="1" t="s">
        <v>41</v>
      </c>
      <c r="B158" s="1" t="s">
        <v>14</v>
      </c>
      <c r="C158">
        <v>9</v>
      </c>
      <c r="E158" s="56" t="s">
        <v>41</v>
      </c>
      <c r="F158" s="56" t="s">
        <v>190</v>
      </c>
      <c r="G158" s="57">
        <v>9</v>
      </c>
      <c r="I158" s="31" t="s">
        <v>41</v>
      </c>
      <c r="J158" s="31" t="s">
        <v>14</v>
      </c>
      <c r="K158" s="44">
        <v>9</v>
      </c>
      <c r="M158" t="s">
        <v>69</v>
      </c>
      <c r="N158" t="s">
        <v>14</v>
      </c>
      <c r="O158">
        <v>10</v>
      </c>
    </row>
    <row r="159" spans="1:15" x14ac:dyDescent="0.25">
      <c r="A159" s="1" t="s">
        <v>71</v>
      </c>
      <c r="B159" s="1" t="s">
        <v>14</v>
      </c>
      <c r="C159">
        <v>14</v>
      </c>
      <c r="E159" s="58" t="s">
        <v>71</v>
      </c>
      <c r="F159" s="58" t="s">
        <v>190</v>
      </c>
      <c r="G159" s="59">
        <v>9</v>
      </c>
      <c r="I159" s="31" t="s">
        <v>71</v>
      </c>
      <c r="J159" s="31" t="s">
        <v>14</v>
      </c>
      <c r="K159" s="44">
        <v>8</v>
      </c>
      <c r="M159" t="s">
        <v>21</v>
      </c>
      <c r="N159" t="s">
        <v>14</v>
      </c>
      <c r="O159">
        <v>9</v>
      </c>
    </row>
    <row r="160" spans="1:15" x14ac:dyDescent="0.25">
      <c r="A160" s="1" t="s">
        <v>116</v>
      </c>
      <c r="B160" s="1" t="s">
        <v>14</v>
      </c>
      <c r="C160">
        <v>5</v>
      </c>
      <c r="E160" s="56" t="s">
        <v>116</v>
      </c>
      <c r="F160" s="56" t="s">
        <v>190</v>
      </c>
      <c r="G160" s="57">
        <v>5</v>
      </c>
      <c r="I160" s="31" t="s">
        <v>116</v>
      </c>
      <c r="J160" s="31" t="s">
        <v>14</v>
      </c>
      <c r="K160" s="44">
        <v>7</v>
      </c>
      <c r="M160" t="s">
        <v>93</v>
      </c>
      <c r="N160" t="s">
        <v>14</v>
      </c>
      <c r="O160">
        <v>7</v>
      </c>
    </row>
    <row r="161" spans="1:15" x14ac:dyDescent="0.25">
      <c r="A161" s="1" t="s">
        <v>27</v>
      </c>
      <c r="B161" s="1" t="s">
        <v>14</v>
      </c>
      <c r="C161">
        <v>7</v>
      </c>
      <c r="E161" s="56" t="s">
        <v>27</v>
      </c>
      <c r="F161" s="56" t="s">
        <v>190</v>
      </c>
      <c r="G161" s="57">
        <v>6</v>
      </c>
      <c r="I161" s="31" t="s">
        <v>27</v>
      </c>
      <c r="J161" s="31" t="s">
        <v>14</v>
      </c>
      <c r="K161" s="44">
        <v>6</v>
      </c>
      <c r="M161" t="s">
        <v>31</v>
      </c>
      <c r="N161" t="s">
        <v>14</v>
      </c>
      <c r="O161">
        <v>9</v>
      </c>
    </row>
    <row r="162" spans="1:15" x14ac:dyDescent="0.25">
      <c r="E162" s="61"/>
      <c r="F162" s="61"/>
      <c r="G162" s="61"/>
      <c r="I162" s="23"/>
      <c r="J162" s="23"/>
      <c r="K162" s="23"/>
      <c r="M162" t="s">
        <v>149</v>
      </c>
      <c r="N162" t="s">
        <v>10</v>
      </c>
      <c r="O162">
        <v>9</v>
      </c>
    </row>
    <row r="163" spans="1:15" x14ac:dyDescent="0.25">
      <c r="M163" t="s">
        <v>47</v>
      </c>
      <c r="N163" t="s">
        <v>10</v>
      </c>
      <c r="O163">
        <v>27</v>
      </c>
    </row>
    <row r="164" spans="1:15" x14ac:dyDescent="0.25">
      <c r="M164" t="s">
        <v>9</v>
      </c>
      <c r="N164" t="s">
        <v>10</v>
      </c>
      <c r="O164">
        <v>42</v>
      </c>
    </row>
    <row r="165" spans="1:15" x14ac:dyDescent="0.25">
      <c r="B165" s="62" t="s">
        <v>219</v>
      </c>
      <c r="C165" s="62" t="s">
        <v>220</v>
      </c>
      <c r="D165" t="s">
        <v>599</v>
      </c>
      <c r="M165" t="s">
        <v>207</v>
      </c>
      <c r="N165" t="s">
        <v>35</v>
      </c>
      <c r="O165">
        <v>20</v>
      </c>
    </row>
    <row r="166" spans="1:15" x14ac:dyDescent="0.25">
      <c r="A166" s="63" t="s">
        <v>602</v>
      </c>
      <c r="B166" s="64">
        <v>0.2</v>
      </c>
      <c r="C166" s="64">
        <v>0.14000000000000001</v>
      </c>
      <c r="D166" s="64">
        <v>0.13</v>
      </c>
      <c r="M166" t="s">
        <v>899</v>
      </c>
      <c r="N166" t="s">
        <v>14</v>
      </c>
      <c r="O166">
        <v>7</v>
      </c>
    </row>
    <row r="167" spans="1:15" x14ac:dyDescent="0.25">
      <c r="A167" s="63" t="s">
        <v>603</v>
      </c>
      <c r="B167" s="64">
        <v>0.46</v>
      </c>
      <c r="C167" s="64">
        <v>0.5</v>
      </c>
      <c r="D167" s="64">
        <v>0.52</v>
      </c>
      <c r="E167" s="64"/>
      <c r="M167" t="s">
        <v>900</v>
      </c>
      <c r="N167" t="s">
        <v>49</v>
      </c>
      <c r="O167">
        <v>7</v>
      </c>
    </row>
    <row r="168" spans="1:15" x14ac:dyDescent="0.25">
      <c r="A168" s="63" t="s">
        <v>604</v>
      </c>
      <c r="B168" s="64">
        <v>0.24</v>
      </c>
      <c r="C168" s="64">
        <v>0.26</v>
      </c>
      <c r="D168" s="64">
        <v>0.27</v>
      </c>
      <c r="M168" t="s">
        <v>96</v>
      </c>
      <c r="N168" t="s">
        <v>14</v>
      </c>
      <c r="O168">
        <v>11</v>
      </c>
    </row>
    <row r="169" spans="1:15" x14ac:dyDescent="0.25">
      <c r="A169" s="63" t="s">
        <v>605</v>
      </c>
      <c r="B169" s="64">
        <v>0.06</v>
      </c>
      <c r="C169" s="64">
        <v>0.08</v>
      </c>
      <c r="D169" s="64">
        <v>7.0000000000000007E-2</v>
      </c>
      <c r="M169" t="s">
        <v>137</v>
      </c>
      <c r="N169" t="s">
        <v>14</v>
      </c>
      <c r="O169">
        <v>7</v>
      </c>
    </row>
    <row r="170" spans="1:15" x14ac:dyDescent="0.25">
      <c r="A170" s="63" t="s">
        <v>606</v>
      </c>
      <c r="B170" s="64">
        <v>0.03</v>
      </c>
      <c r="C170" s="64">
        <v>0.02</v>
      </c>
      <c r="D170" s="64">
        <v>0.02</v>
      </c>
      <c r="M170" t="s">
        <v>156</v>
      </c>
      <c r="N170" t="s">
        <v>14</v>
      </c>
      <c r="O170">
        <v>6</v>
      </c>
    </row>
    <row r="171" spans="1:15" x14ac:dyDescent="0.25">
      <c r="A171" s="63"/>
      <c r="M171" t="s">
        <v>185</v>
      </c>
      <c r="N171" t="s">
        <v>14</v>
      </c>
      <c r="O171">
        <v>7</v>
      </c>
    </row>
    <row r="172" spans="1:15" x14ac:dyDescent="0.25">
      <c r="A172" s="63"/>
      <c r="M172" t="s">
        <v>95</v>
      </c>
      <c r="N172" t="s">
        <v>14</v>
      </c>
      <c r="O172">
        <v>5</v>
      </c>
    </row>
    <row r="173" spans="1:15" x14ac:dyDescent="0.25">
      <c r="A173" s="63"/>
      <c r="M173" t="s">
        <v>172</v>
      </c>
      <c r="N173" t="s">
        <v>14</v>
      </c>
      <c r="O173">
        <v>8</v>
      </c>
    </row>
    <row r="174" spans="1:15" x14ac:dyDescent="0.25">
      <c r="A174" s="63"/>
      <c r="M174" t="s">
        <v>119</v>
      </c>
      <c r="N174" t="s">
        <v>14</v>
      </c>
      <c r="O174">
        <v>10</v>
      </c>
    </row>
    <row r="175" spans="1:15" x14ac:dyDescent="0.25">
      <c r="M175" t="s">
        <v>162</v>
      </c>
      <c r="N175" t="s">
        <v>14</v>
      </c>
      <c r="O175">
        <v>6</v>
      </c>
    </row>
    <row r="176" spans="1:15" x14ac:dyDescent="0.25">
      <c r="M176" t="s">
        <v>143</v>
      </c>
      <c r="N176" t="s">
        <v>144</v>
      </c>
      <c r="O176">
        <v>24</v>
      </c>
    </row>
    <row r="177" spans="13:15" x14ac:dyDescent="0.25">
      <c r="M177" t="s">
        <v>143</v>
      </c>
      <c r="N177" t="s">
        <v>14</v>
      </c>
      <c r="O177">
        <v>15</v>
      </c>
    </row>
    <row r="178" spans="13:15" x14ac:dyDescent="0.25">
      <c r="M178" t="s">
        <v>143</v>
      </c>
      <c r="N178" t="s">
        <v>901</v>
      </c>
      <c r="O178">
        <v>24</v>
      </c>
    </row>
    <row r="179" spans="13:15" x14ac:dyDescent="0.25">
      <c r="M179" t="s">
        <v>44</v>
      </c>
      <c r="N179" t="s">
        <v>14</v>
      </c>
      <c r="O179">
        <v>10</v>
      </c>
    </row>
    <row r="180" spans="13:15" x14ac:dyDescent="0.25">
      <c r="M180" t="s">
        <v>104</v>
      </c>
      <c r="N180" t="s">
        <v>14</v>
      </c>
      <c r="O180">
        <v>9</v>
      </c>
    </row>
    <row r="181" spans="13:15" x14ac:dyDescent="0.25">
      <c r="M181" t="s">
        <v>188</v>
      </c>
      <c r="N181" t="s">
        <v>14</v>
      </c>
      <c r="O181">
        <v>5</v>
      </c>
    </row>
    <row r="182" spans="13:15" x14ac:dyDescent="0.25">
      <c r="M182" t="s">
        <v>87</v>
      </c>
      <c r="N182" t="s">
        <v>14</v>
      </c>
      <c r="O182">
        <v>6</v>
      </c>
    </row>
    <row r="183" spans="13:15" x14ac:dyDescent="0.25">
      <c r="M183" t="s">
        <v>169</v>
      </c>
      <c r="N183" t="s">
        <v>14</v>
      </c>
      <c r="O183">
        <v>53</v>
      </c>
    </row>
    <row r="184" spans="13:15" x14ac:dyDescent="0.25">
      <c r="M184" t="s">
        <v>82</v>
      </c>
      <c r="N184" t="s">
        <v>14</v>
      </c>
      <c r="O184">
        <v>35</v>
      </c>
    </row>
    <row r="185" spans="13:15" x14ac:dyDescent="0.25">
      <c r="M185" t="s">
        <v>73</v>
      </c>
      <c r="N185" t="s">
        <v>14</v>
      </c>
      <c r="O185">
        <v>5</v>
      </c>
    </row>
    <row r="186" spans="13:15" x14ac:dyDescent="0.25">
      <c r="M186" t="s">
        <v>290</v>
      </c>
      <c r="N186" t="s">
        <v>14</v>
      </c>
      <c r="O186">
        <v>17</v>
      </c>
    </row>
    <row r="187" spans="13:15" x14ac:dyDescent="0.25">
      <c r="M187" t="s">
        <v>72</v>
      </c>
      <c r="N187" t="s">
        <v>14</v>
      </c>
      <c r="O187">
        <v>8</v>
      </c>
    </row>
    <row r="188" spans="13:15" x14ac:dyDescent="0.25">
      <c r="M188" t="s">
        <v>26</v>
      </c>
      <c r="N188" t="s">
        <v>14</v>
      </c>
      <c r="O188">
        <v>7</v>
      </c>
    </row>
    <row r="189" spans="13:15" x14ac:dyDescent="0.25">
      <c r="M189" t="s">
        <v>88</v>
      </c>
      <c r="N189" t="s">
        <v>14</v>
      </c>
      <c r="O189">
        <v>11</v>
      </c>
    </row>
    <row r="190" spans="13:15" x14ac:dyDescent="0.25">
      <c r="M190" t="s">
        <v>163</v>
      </c>
      <c r="N190" t="s">
        <v>35</v>
      </c>
      <c r="O190">
        <v>7</v>
      </c>
    </row>
    <row r="191" spans="13:15" x14ac:dyDescent="0.25">
      <c r="M191" t="s">
        <v>134</v>
      </c>
      <c r="N191" t="s">
        <v>14</v>
      </c>
      <c r="O191">
        <v>7</v>
      </c>
    </row>
    <row r="192" spans="13:15" x14ac:dyDescent="0.25">
      <c r="M192" t="s">
        <v>902</v>
      </c>
      <c r="N192" t="s">
        <v>14</v>
      </c>
      <c r="O192">
        <v>7</v>
      </c>
    </row>
    <row r="193" spans="13:15" x14ac:dyDescent="0.25">
      <c r="M193" t="s">
        <v>97</v>
      </c>
      <c r="N193" t="s">
        <v>14</v>
      </c>
      <c r="O193">
        <v>7</v>
      </c>
    </row>
    <row r="194" spans="13:15" x14ac:dyDescent="0.25">
      <c r="M194" t="s">
        <v>293</v>
      </c>
      <c r="N194" t="s">
        <v>35</v>
      </c>
      <c r="O194">
        <v>5</v>
      </c>
    </row>
    <row r="195" spans="13:15" x14ac:dyDescent="0.25">
      <c r="M195" t="s">
        <v>41</v>
      </c>
      <c r="N195" t="s">
        <v>14</v>
      </c>
      <c r="O195">
        <v>7</v>
      </c>
    </row>
    <row r="196" spans="13:15" x14ac:dyDescent="0.25">
      <c r="M196" t="s">
        <v>71</v>
      </c>
      <c r="N196" t="s">
        <v>14</v>
      </c>
      <c r="O196">
        <v>9</v>
      </c>
    </row>
    <row r="197" spans="13:15" x14ac:dyDescent="0.25">
      <c r="M197" t="s">
        <v>116</v>
      </c>
      <c r="N197" t="s">
        <v>14</v>
      </c>
      <c r="O197">
        <v>6</v>
      </c>
    </row>
    <row r="198" spans="13:15" x14ac:dyDescent="0.25">
      <c r="M198" t="s">
        <v>17</v>
      </c>
      <c r="N198" t="s">
        <v>18</v>
      </c>
      <c r="O198">
        <v>19</v>
      </c>
    </row>
    <row r="199" spans="13:15" x14ac:dyDescent="0.25">
      <c r="M199" t="s">
        <v>27</v>
      </c>
      <c r="N199" t="s">
        <v>14</v>
      </c>
      <c r="O199">
        <v>7</v>
      </c>
    </row>
  </sheetData>
  <mergeCells count="3">
    <mergeCell ref="A3:C3"/>
    <mergeCell ref="E3:G3"/>
    <mergeCell ref="I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
  <sheetViews>
    <sheetView workbookViewId="0">
      <selection activeCell="A166" sqref="A166"/>
    </sheetView>
  </sheetViews>
  <sheetFormatPr defaultRowHeight="15" x14ac:dyDescent="0.25"/>
  <cols>
    <col min="1" max="1" width="53.7109375" customWidth="1"/>
    <col min="2" max="2" width="40" customWidth="1"/>
    <col min="4" max="4" width="43.42578125" customWidth="1"/>
    <col min="5" max="5" width="19.5703125" bestFit="1" customWidth="1"/>
    <col min="6" max="6" width="12.85546875" style="11" bestFit="1" customWidth="1"/>
    <col min="7" max="7" width="9.140625" style="11"/>
  </cols>
  <sheetData>
    <row r="1" spans="1:7" x14ac:dyDescent="0.25">
      <c r="A1" s="193" t="s">
        <v>221</v>
      </c>
      <c r="B1" s="193"/>
      <c r="C1" s="193"/>
      <c r="D1" s="193"/>
      <c r="E1" s="193"/>
    </row>
    <row r="3" spans="1:7" ht="30" x14ac:dyDescent="0.25">
      <c r="A3" s="2" t="s">
        <v>3</v>
      </c>
      <c r="B3" s="2" t="s">
        <v>4</v>
      </c>
      <c r="C3" s="2" t="s">
        <v>222</v>
      </c>
      <c r="D3" s="2" t="s">
        <v>223</v>
      </c>
      <c r="E3" s="2" t="s">
        <v>224</v>
      </c>
      <c r="F3" s="12" t="s">
        <v>225</v>
      </c>
      <c r="G3" s="13" t="s">
        <v>226</v>
      </c>
    </row>
    <row r="4" spans="1:7" x14ac:dyDescent="0.25">
      <c r="A4" s="1" t="s">
        <v>227</v>
      </c>
      <c r="B4" s="1" t="s">
        <v>14</v>
      </c>
      <c r="C4" s="1" t="s">
        <v>228</v>
      </c>
      <c r="D4" s="1" t="s">
        <v>229</v>
      </c>
      <c r="E4" s="1" t="s">
        <v>230</v>
      </c>
      <c r="F4" s="14">
        <v>70</v>
      </c>
      <c r="G4" s="14">
        <v>27</v>
      </c>
    </row>
    <row r="5" spans="1:7" x14ac:dyDescent="0.25">
      <c r="A5" s="1" t="s">
        <v>59</v>
      </c>
      <c r="B5" s="1" t="s">
        <v>231</v>
      </c>
      <c r="C5" s="1" t="s">
        <v>232</v>
      </c>
      <c r="D5" s="1" t="s">
        <v>229</v>
      </c>
      <c r="E5" s="1" t="s">
        <v>233</v>
      </c>
      <c r="F5" s="14">
        <v>50</v>
      </c>
      <c r="G5" s="14">
        <v>25</v>
      </c>
    </row>
    <row r="6" spans="1:7" x14ac:dyDescent="0.25">
      <c r="A6" s="1" t="s">
        <v>59</v>
      </c>
      <c r="B6" s="1" t="s">
        <v>10</v>
      </c>
      <c r="C6" s="1" t="s">
        <v>232</v>
      </c>
      <c r="D6" s="1" t="s">
        <v>229</v>
      </c>
      <c r="E6" s="1" t="s">
        <v>233</v>
      </c>
      <c r="F6" s="14">
        <v>132</v>
      </c>
      <c r="G6" s="14">
        <v>69</v>
      </c>
    </row>
    <row r="7" spans="1:7" x14ac:dyDescent="0.25">
      <c r="A7" s="1" t="s">
        <v>59</v>
      </c>
      <c r="B7" s="1" t="s">
        <v>14</v>
      </c>
      <c r="C7" s="1" t="s">
        <v>232</v>
      </c>
      <c r="D7" s="1" t="s">
        <v>229</v>
      </c>
      <c r="E7" s="1" t="s">
        <v>233</v>
      </c>
      <c r="F7" s="14">
        <v>149</v>
      </c>
      <c r="G7" s="14">
        <v>84</v>
      </c>
    </row>
    <row r="8" spans="1:7" x14ac:dyDescent="0.25">
      <c r="A8" s="1" t="s">
        <v>115</v>
      </c>
      <c r="B8" s="1" t="s">
        <v>14</v>
      </c>
      <c r="C8" s="1" t="s">
        <v>234</v>
      </c>
      <c r="D8" s="1" t="s">
        <v>229</v>
      </c>
      <c r="E8" s="1" t="s">
        <v>235</v>
      </c>
      <c r="F8" s="14">
        <v>60</v>
      </c>
      <c r="G8" s="14" t="s">
        <v>236</v>
      </c>
    </row>
    <row r="9" spans="1:7" x14ac:dyDescent="0.25">
      <c r="A9" s="1" t="s">
        <v>109</v>
      </c>
      <c r="B9" s="1" t="s">
        <v>14</v>
      </c>
      <c r="C9" s="1" t="s">
        <v>237</v>
      </c>
      <c r="D9" s="1" t="s">
        <v>229</v>
      </c>
      <c r="E9" s="1" t="s">
        <v>235</v>
      </c>
      <c r="F9" s="14">
        <v>163</v>
      </c>
      <c r="G9" s="14">
        <v>67</v>
      </c>
    </row>
    <row r="10" spans="1:7" x14ac:dyDescent="0.25">
      <c r="A10" s="1" t="s">
        <v>124</v>
      </c>
      <c r="B10" s="1" t="s">
        <v>14</v>
      </c>
      <c r="C10" s="1" t="s">
        <v>238</v>
      </c>
      <c r="D10" s="1" t="s">
        <v>229</v>
      </c>
      <c r="E10" s="1" t="s">
        <v>239</v>
      </c>
      <c r="F10" s="14">
        <v>120</v>
      </c>
      <c r="G10" s="14">
        <v>22</v>
      </c>
    </row>
    <row r="11" spans="1:7" x14ac:dyDescent="0.25">
      <c r="A11" s="1" t="s">
        <v>56</v>
      </c>
      <c r="B11" s="1" t="s">
        <v>14</v>
      </c>
      <c r="C11" s="1" t="s">
        <v>240</v>
      </c>
      <c r="D11" s="1" t="s">
        <v>229</v>
      </c>
      <c r="E11" s="1" t="s">
        <v>241</v>
      </c>
      <c r="F11" s="14">
        <v>47</v>
      </c>
      <c r="G11" s="14">
        <v>10</v>
      </c>
    </row>
    <row r="12" spans="1:7" x14ac:dyDescent="0.25">
      <c r="A12" s="1" t="s">
        <v>150</v>
      </c>
      <c r="B12" s="1" t="s">
        <v>14</v>
      </c>
      <c r="C12" s="1" t="s">
        <v>240</v>
      </c>
      <c r="D12" s="1" t="s">
        <v>229</v>
      </c>
      <c r="E12" s="1" t="s">
        <v>242</v>
      </c>
      <c r="F12" s="14">
        <v>47</v>
      </c>
      <c r="G12" s="14">
        <v>21</v>
      </c>
    </row>
    <row r="13" spans="1:7" x14ac:dyDescent="0.25">
      <c r="A13" s="1" t="s">
        <v>151</v>
      </c>
      <c r="B13" s="1" t="s">
        <v>14</v>
      </c>
      <c r="C13" s="1" t="s">
        <v>243</v>
      </c>
      <c r="D13" s="1" t="s">
        <v>229</v>
      </c>
      <c r="E13" s="1" t="s">
        <v>239</v>
      </c>
      <c r="F13" s="14">
        <v>638</v>
      </c>
      <c r="G13" s="14">
        <v>538</v>
      </c>
    </row>
    <row r="14" spans="1:7" x14ac:dyDescent="0.25">
      <c r="A14" s="1" t="s">
        <v>106</v>
      </c>
      <c r="B14" s="1" t="s">
        <v>14</v>
      </c>
      <c r="C14" s="1" t="s">
        <v>243</v>
      </c>
      <c r="D14" s="1" t="s">
        <v>229</v>
      </c>
      <c r="E14" s="1" t="s">
        <v>242</v>
      </c>
      <c r="F14" s="14">
        <v>136</v>
      </c>
      <c r="G14" s="14">
        <v>29</v>
      </c>
    </row>
    <row r="15" spans="1:7" x14ac:dyDescent="0.25">
      <c r="A15" s="1" t="s">
        <v>193</v>
      </c>
      <c r="B15" s="1" t="s">
        <v>14</v>
      </c>
      <c r="C15" s="1" t="s">
        <v>244</v>
      </c>
      <c r="D15" s="1" t="s">
        <v>229</v>
      </c>
      <c r="E15" s="1" t="s">
        <v>239</v>
      </c>
      <c r="F15" s="14">
        <v>26</v>
      </c>
      <c r="G15" s="14">
        <v>14</v>
      </c>
    </row>
    <row r="16" spans="1:7" x14ac:dyDescent="0.25">
      <c r="A16" s="1" t="s">
        <v>112</v>
      </c>
      <c r="B16" s="1" t="s">
        <v>14</v>
      </c>
      <c r="C16" s="1" t="s">
        <v>245</v>
      </c>
      <c r="D16" s="1" t="s">
        <v>229</v>
      </c>
      <c r="E16" s="1" t="s">
        <v>233</v>
      </c>
      <c r="F16" s="14">
        <v>32</v>
      </c>
      <c r="G16" s="14">
        <v>3</v>
      </c>
    </row>
    <row r="17" spans="1:7" x14ac:dyDescent="0.25">
      <c r="A17" s="1" t="s">
        <v>142</v>
      </c>
      <c r="B17" s="1" t="s">
        <v>14</v>
      </c>
      <c r="C17" s="1" t="s">
        <v>246</v>
      </c>
      <c r="D17" s="1" t="s">
        <v>229</v>
      </c>
      <c r="E17" s="1" t="s">
        <v>230</v>
      </c>
      <c r="F17" s="14">
        <v>109</v>
      </c>
      <c r="G17" s="14">
        <v>56</v>
      </c>
    </row>
    <row r="18" spans="1:7" x14ac:dyDescent="0.25">
      <c r="A18" s="1" t="s">
        <v>175</v>
      </c>
      <c r="B18" s="1" t="s">
        <v>14</v>
      </c>
      <c r="C18" s="1" t="s">
        <v>247</v>
      </c>
      <c r="D18" s="1" t="s">
        <v>229</v>
      </c>
      <c r="E18" s="1" t="s">
        <v>242</v>
      </c>
      <c r="F18" s="14">
        <v>60</v>
      </c>
      <c r="G18" s="14">
        <v>11</v>
      </c>
    </row>
    <row r="19" spans="1:7" x14ac:dyDescent="0.25">
      <c r="A19" s="1" t="s">
        <v>57</v>
      </c>
      <c r="B19" s="1" t="s">
        <v>14</v>
      </c>
      <c r="C19" s="1" t="s">
        <v>247</v>
      </c>
      <c r="D19" s="1" t="s">
        <v>229</v>
      </c>
      <c r="E19" s="1" t="s">
        <v>233</v>
      </c>
      <c r="F19" s="14">
        <v>100</v>
      </c>
      <c r="G19" s="14">
        <v>51</v>
      </c>
    </row>
    <row r="20" spans="1:7" x14ac:dyDescent="0.25">
      <c r="A20" s="1" t="s">
        <v>24</v>
      </c>
      <c r="B20" s="1" t="s">
        <v>14</v>
      </c>
      <c r="C20" s="1" t="s">
        <v>247</v>
      </c>
      <c r="D20" s="1" t="s">
        <v>229</v>
      </c>
      <c r="E20" s="1" t="s">
        <v>235</v>
      </c>
      <c r="F20" s="14">
        <v>53</v>
      </c>
      <c r="G20" s="14">
        <v>12</v>
      </c>
    </row>
    <row r="21" spans="1:7" x14ac:dyDescent="0.25">
      <c r="A21" s="1" t="s">
        <v>123</v>
      </c>
      <c r="B21" s="1" t="s">
        <v>14</v>
      </c>
      <c r="C21" s="1" t="s">
        <v>247</v>
      </c>
      <c r="D21" s="1" t="s">
        <v>229</v>
      </c>
      <c r="E21" s="1" t="s">
        <v>233</v>
      </c>
      <c r="F21" s="14">
        <v>151</v>
      </c>
      <c r="G21" s="14">
        <v>42</v>
      </c>
    </row>
    <row r="22" spans="1:7" x14ac:dyDescent="0.25">
      <c r="A22" s="1" t="s">
        <v>181</v>
      </c>
      <c r="B22" s="1" t="s">
        <v>14</v>
      </c>
      <c r="C22" s="1" t="s">
        <v>247</v>
      </c>
      <c r="D22" s="1" t="s">
        <v>229</v>
      </c>
      <c r="E22" s="1" t="s">
        <v>248</v>
      </c>
      <c r="F22" s="14">
        <v>32</v>
      </c>
      <c r="G22" s="14">
        <v>10</v>
      </c>
    </row>
    <row r="23" spans="1:7" x14ac:dyDescent="0.25">
      <c r="A23" s="1" t="s">
        <v>91</v>
      </c>
      <c r="B23" s="1" t="s">
        <v>14</v>
      </c>
      <c r="C23" s="1" t="s">
        <v>247</v>
      </c>
      <c r="D23" s="1" t="s">
        <v>229</v>
      </c>
      <c r="E23" s="1" t="s">
        <v>235</v>
      </c>
      <c r="F23" s="14">
        <v>114</v>
      </c>
      <c r="G23" s="14">
        <v>25</v>
      </c>
    </row>
    <row r="24" spans="1:7" x14ac:dyDescent="0.25">
      <c r="A24" s="1" t="s">
        <v>67</v>
      </c>
      <c r="B24" s="1" t="s">
        <v>14</v>
      </c>
      <c r="C24" s="1" t="s">
        <v>247</v>
      </c>
      <c r="D24" s="1" t="s">
        <v>229</v>
      </c>
      <c r="E24" s="1" t="s">
        <v>235</v>
      </c>
      <c r="F24" s="14">
        <v>200</v>
      </c>
      <c r="G24" s="14">
        <v>75</v>
      </c>
    </row>
    <row r="25" spans="1:7" x14ac:dyDescent="0.25">
      <c r="A25" s="1" t="s">
        <v>148</v>
      </c>
      <c r="B25" s="1" t="s">
        <v>14</v>
      </c>
      <c r="C25" s="1" t="s">
        <v>247</v>
      </c>
      <c r="D25" s="1" t="s">
        <v>229</v>
      </c>
      <c r="E25" s="1" t="s">
        <v>235</v>
      </c>
      <c r="F25" s="14">
        <v>100</v>
      </c>
      <c r="G25" s="14">
        <v>24</v>
      </c>
    </row>
    <row r="26" spans="1:7" x14ac:dyDescent="0.25">
      <c r="A26" s="1" t="s">
        <v>167</v>
      </c>
      <c r="B26" s="1" t="s">
        <v>158</v>
      </c>
      <c r="C26" s="1" t="s">
        <v>249</v>
      </c>
      <c r="D26" s="1" t="s">
        <v>229</v>
      </c>
      <c r="E26" s="1" t="s">
        <v>242</v>
      </c>
      <c r="F26" s="14">
        <v>109</v>
      </c>
      <c r="G26" s="14">
        <v>45</v>
      </c>
    </row>
    <row r="27" spans="1:7" x14ac:dyDescent="0.25">
      <c r="A27" s="1" t="s">
        <v>167</v>
      </c>
      <c r="B27" s="1" t="s">
        <v>180</v>
      </c>
      <c r="C27" s="1" t="s">
        <v>249</v>
      </c>
      <c r="D27" s="1" t="s">
        <v>229</v>
      </c>
      <c r="E27" s="1" t="s">
        <v>242</v>
      </c>
      <c r="F27" s="14">
        <v>285</v>
      </c>
      <c r="G27" s="14">
        <v>125</v>
      </c>
    </row>
    <row r="28" spans="1:7" x14ac:dyDescent="0.25">
      <c r="A28" s="1" t="s">
        <v>80</v>
      </c>
      <c r="B28" s="1" t="s">
        <v>14</v>
      </c>
      <c r="C28" s="1" t="s">
        <v>250</v>
      </c>
      <c r="D28" s="1" t="s">
        <v>229</v>
      </c>
      <c r="E28" s="1" t="s">
        <v>235</v>
      </c>
      <c r="F28" s="14">
        <v>120</v>
      </c>
      <c r="G28" s="14">
        <v>42</v>
      </c>
    </row>
    <row r="29" spans="1:7" x14ac:dyDescent="0.25">
      <c r="A29" s="1" t="s">
        <v>54</v>
      </c>
      <c r="B29" s="1" t="s">
        <v>14</v>
      </c>
      <c r="C29" s="1" t="s">
        <v>244</v>
      </c>
      <c r="D29" s="1" t="s">
        <v>229</v>
      </c>
      <c r="E29" s="1" t="s">
        <v>235</v>
      </c>
      <c r="F29" s="14">
        <v>154</v>
      </c>
      <c r="G29" s="14">
        <v>39</v>
      </c>
    </row>
    <row r="30" spans="1:7" x14ac:dyDescent="0.25">
      <c r="A30" s="1" t="s">
        <v>145</v>
      </c>
      <c r="B30" s="1" t="s">
        <v>14</v>
      </c>
      <c r="C30" s="1" t="s">
        <v>251</v>
      </c>
      <c r="D30" s="1" t="s">
        <v>229</v>
      </c>
      <c r="E30" s="1" t="s">
        <v>242</v>
      </c>
      <c r="F30" s="14">
        <v>71</v>
      </c>
      <c r="G30" s="14">
        <v>24</v>
      </c>
    </row>
    <row r="31" spans="1:7" x14ac:dyDescent="0.25">
      <c r="A31" s="1" t="s">
        <v>76</v>
      </c>
      <c r="B31" s="1" t="s">
        <v>77</v>
      </c>
      <c r="C31" s="1" t="s">
        <v>252</v>
      </c>
      <c r="D31" s="1" t="s">
        <v>229</v>
      </c>
      <c r="E31" s="1" t="s">
        <v>241</v>
      </c>
      <c r="F31" s="14">
        <v>84</v>
      </c>
      <c r="G31" s="14">
        <v>33</v>
      </c>
    </row>
    <row r="32" spans="1:7" x14ac:dyDescent="0.25">
      <c r="A32" s="1" t="s">
        <v>76</v>
      </c>
      <c r="B32" s="1" t="s">
        <v>105</v>
      </c>
      <c r="C32" s="1" t="s">
        <v>252</v>
      </c>
      <c r="D32" s="1" t="s">
        <v>229</v>
      </c>
      <c r="E32" s="1" t="s">
        <v>233</v>
      </c>
      <c r="F32" s="14">
        <v>184</v>
      </c>
      <c r="G32" s="14">
        <v>72</v>
      </c>
    </row>
    <row r="33" spans="1:7" x14ac:dyDescent="0.25">
      <c r="A33" s="1" t="s">
        <v>76</v>
      </c>
      <c r="B33" s="1" t="s">
        <v>14</v>
      </c>
      <c r="C33" s="1" t="s">
        <v>252</v>
      </c>
      <c r="D33" s="1" t="s">
        <v>229</v>
      </c>
      <c r="E33" s="1" t="s">
        <v>241</v>
      </c>
      <c r="F33" s="14">
        <v>183</v>
      </c>
      <c r="G33" s="14">
        <v>76</v>
      </c>
    </row>
    <row r="34" spans="1:7" x14ac:dyDescent="0.25">
      <c r="A34" s="1" t="s">
        <v>52</v>
      </c>
      <c r="B34" s="1" t="s">
        <v>14</v>
      </c>
      <c r="C34" s="1" t="s">
        <v>234</v>
      </c>
      <c r="D34" s="1" t="s">
        <v>229</v>
      </c>
      <c r="E34" s="1" t="s">
        <v>239</v>
      </c>
      <c r="F34" s="14">
        <v>35</v>
      </c>
      <c r="G34" s="14">
        <v>13</v>
      </c>
    </row>
    <row r="35" spans="1:7" x14ac:dyDescent="0.25">
      <c r="A35" s="1" t="s">
        <v>20</v>
      </c>
      <c r="B35" s="1" t="s">
        <v>14</v>
      </c>
      <c r="C35" s="1" t="s">
        <v>253</v>
      </c>
      <c r="D35" s="1" t="s">
        <v>229</v>
      </c>
      <c r="E35" s="1" t="s">
        <v>230</v>
      </c>
      <c r="F35" s="14">
        <v>56</v>
      </c>
      <c r="G35" s="14">
        <v>16</v>
      </c>
    </row>
    <row r="36" spans="1:7" x14ac:dyDescent="0.25">
      <c r="A36" s="1" t="s">
        <v>171</v>
      </c>
      <c r="B36" s="1" t="s">
        <v>14</v>
      </c>
      <c r="C36" s="1" t="s">
        <v>250</v>
      </c>
      <c r="D36" s="1" t="s">
        <v>229</v>
      </c>
      <c r="E36" s="1" t="s">
        <v>242</v>
      </c>
      <c r="F36" s="14">
        <v>144</v>
      </c>
      <c r="G36" s="14">
        <v>23</v>
      </c>
    </row>
    <row r="37" spans="1:7" x14ac:dyDescent="0.25">
      <c r="A37" s="1" t="s">
        <v>78</v>
      </c>
      <c r="B37" s="1" t="s">
        <v>14</v>
      </c>
      <c r="C37" s="1" t="s">
        <v>254</v>
      </c>
      <c r="D37" s="1" t="s">
        <v>229</v>
      </c>
      <c r="E37" s="1" t="s">
        <v>239</v>
      </c>
      <c r="F37" s="14">
        <v>56</v>
      </c>
      <c r="G37" s="14" t="s">
        <v>236</v>
      </c>
    </row>
    <row r="38" spans="1:7" x14ac:dyDescent="0.25">
      <c r="A38" s="1" t="s">
        <v>32</v>
      </c>
      <c r="B38" s="1" t="s">
        <v>14</v>
      </c>
      <c r="C38" s="1" t="s">
        <v>254</v>
      </c>
      <c r="D38" s="1" t="s">
        <v>229</v>
      </c>
      <c r="E38" s="1" t="s">
        <v>230</v>
      </c>
      <c r="F38" s="14">
        <v>196</v>
      </c>
      <c r="G38" s="14">
        <v>120</v>
      </c>
    </row>
    <row r="39" spans="1:7" x14ac:dyDescent="0.25">
      <c r="A39" s="1" t="s">
        <v>178</v>
      </c>
      <c r="B39" s="1" t="s">
        <v>14</v>
      </c>
      <c r="C39" s="1" t="s">
        <v>254</v>
      </c>
      <c r="D39" s="1" t="s">
        <v>229</v>
      </c>
      <c r="E39" s="1" t="s">
        <v>242</v>
      </c>
      <c r="F39" s="14">
        <v>122</v>
      </c>
      <c r="G39" s="14">
        <v>69</v>
      </c>
    </row>
    <row r="40" spans="1:7" x14ac:dyDescent="0.25">
      <c r="A40" s="1" t="s">
        <v>15</v>
      </c>
      <c r="B40" s="1" t="s">
        <v>14</v>
      </c>
      <c r="C40" s="1" t="s">
        <v>255</v>
      </c>
      <c r="D40" s="1" t="s">
        <v>229</v>
      </c>
      <c r="E40" s="1" t="s">
        <v>248</v>
      </c>
      <c r="F40" s="14">
        <v>293</v>
      </c>
      <c r="G40" s="14">
        <v>97</v>
      </c>
    </row>
    <row r="41" spans="1:7" x14ac:dyDescent="0.25">
      <c r="A41" s="1" t="s">
        <v>100</v>
      </c>
      <c r="B41" s="1" t="s">
        <v>10</v>
      </c>
      <c r="C41" s="1" t="s">
        <v>232</v>
      </c>
      <c r="D41" s="1" t="s">
        <v>229</v>
      </c>
      <c r="E41" s="1" t="s">
        <v>239</v>
      </c>
      <c r="F41" s="14">
        <v>148</v>
      </c>
      <c r="G41" s="14">
        <v>66</v>
      </c>
    </row>
    <row r="42" spans="1:7" x14ac:dyDescent="0.25">
      <c r="A42" s="1" t="s">
        <v>100</v>
      </c>
      <c r="B42" s="1" t="s">
        <v>14</v>
      </c>
      <c r="C42" s="1" t="s">
        <v>232</v>
      </c>
      <c r="D42" s="1" t="s">
        <v>229</v>
      </c>
      <c r="E42" s="1" t="s">
        <v>239</v>
      </c>
      <c r="F42" s="14">
        <v>156</v>
      </c>
      <c r="G42" s="14">
        <v>70</v>
      </c>
    </row>
    <row r="43" spans="1:7" x14ac:dyDescent="0.25">
      <c r="A43" s="1" t="s">
        <v>101</v>
      </c>
      <c r="B43" s="1" t="s">
        <v>14</v>
      </c>
      <c r="C43" s="1" t="s">
        <v>228</v>
      </c>
      <c r="D43" s="1" t="s">
        <v>229</v>
      </c>
      <c r="E43" s="1" t="s">
        <v>233</v>
      </c>
      <c r="F43" s="14">
        <v>97</v>
      </c>
      <c r="G43" s="14">
        <v>37</v>
      </c>
    </row>
    <row r="44" spans="1:7" x14ac:dyDescent="0.25">
      <c r="A44" s="1" t="s">
        <v>256</v>
      </c>
      <c r="B44" s="1" t="s">
        <v>14</v>
      </c>
      <c r="C44" s="1" t="s">
        <v>228</v>
      </c>
      <c r="D44" s="1" t="s">
        <v>229</v>
      </c>
      <c r="E44" s="1" t="s">
        <v>233</v>
      </c>
      <c r="F44" s="14">
        <v>6</v>
      </c>
      <c r="G44" s="14">
        <v>10</v>
      </c>
    </row>
    <row r="45" spans="1:7" x14ac:dyDescent="0.25">
      <c r="A45" s="1" t="s">
        <v>23</v>
      </c>
      <c r="B45" s="1" t="s">
        <v>14</v>
      </c>
      <c r="C45" s="1" t="s">
        <v>228</v>
      </c>
      <c r="D45" s="1" t="s">
        <v>229</v>
      </c>
      <c r="E45" s="1" t="s">
        <v>239</v>
      </c>
      <c r="F45" s="14">
        <v>138</v>
      </c>
      <c r="G45" s="14">
        <v>60</v>
      </c>
    </row>
    <row r="46" spans="1:7" x14ac:dyDescent="0.25">
      <c r="A46" s="1" t="s">
        <v>84</v>
      </c>
      <c r="B46" s="1" t="s">
        <v>14</v>
      </c>
      <c r="C46" s="1" t="s">
        <v>252</v>
      </c>
      <c r="D46" s="1" t="s">
        <v>229</v>
      </c>
      <c r="E46" s="1" t="s">
        <v>230</v>
      </c>
      <c r="F46" s="14">
        <v>108</v>
      </c>
      <c r="G46" s="14">
        <v>25</v>
      </c>
    </row>
    <row r="47" spans="1:7" x14ac:dyDescent="0.25">
      <c r="A47" s="1" t="s">
        <v>99</v>
      </c>
      <c r="B47" s="1" t="s">
        <v>14</v>
      </c>
      <c r="C47" s="1" t="s">
        <v>250</v>
      </c>
      <c r="D47" s="1" t="s">
        <v>229</v>
      </c>
      <c r="E47" s="1" t="s">
        <v>233</v>
      </c>
      <c r="F47" s="14">
        <v>178</v>
      </c>
      <c r="G47" s="14">
        <v>63</v>
      </c>
    </row>
    <row r="48" spans="1:7" x14ac:dyDescent="0.25">
      <c r="A48" s="1" t="s">
        <v>174</v>
      </c>
      <c r="B48" s="1" t="s">
        <v>35</v>
      </c>
      <c r="C48" s="1" t="s">
        <v>257</v>
      </c>
      <c r="D48" s="1" t="s">
        <v>229</v>
      </c>
      <c r="E48" s="1" t="s">
        <v>242</v>
      </c>
      <c r="F48" s="14">
        <v>164</v>
      </c>
      <c r="G48" s="14">
        <v>44</v>
      </c>
    </row>
    <row r="49" spans="1:7" x14ac:dyDescent="0.25">
      <c r="A49" s="1" t="s">
        <v>64</v>
      </c>
      <c r="B49" s="1" t="s">
        <v>35</v>
      </c>
      <c r="C49" s="1" t="s">
        <v>257</v>
      </c>
      <c r="D49" s="1" t="s">
        <v>229</v>
      </c>
      <c r="E49" s="1" t="s">
        <v>242</v>
      </c>
      <c r="F49" s="14">
        <v>393</v>
      </c>
      <c r="G49" s="14">
        <v>221</v>
      </c>
    </row>
    <row r="50" spans="1:7" x14ac:dyDescent="0.25">
      <c r="A50" s="1" t="s">
        <v>133</v>
      </c>
      <c r="B50" s="1" t="s">
        <v>12</v>
      </c>
      <c r="C50" s="1" t="s">
        <v>258</v>
      </c>
      <c r="D50" s="1" t="s">
        <v>229</v>
      </c>
      <c r="E50" s="1" t="s">
        <v>230</v>
      </c>
      <c r="F50" s="14">
        <v>61</v>
      </c>
      <c r="G50" s="14">
        <v>9</v>
      </c>
    </row>
    <row r="51" spans="1:7" x14ac:dyDescent="0.25">
      <c r="A51" s="1" t="s">
        <v>259</v>
      </c>
      <c r="B51" s="1" t="s">
        <v>14</v>
      </c>
      <c r="C51" s="1" t="s">
        <v>255</v>
      </c>
      <c r="D51" s="1" t="s">
        <v>229</v>
      </c>
      <c r="E51" s="1" t="s">
        <v>248</v>
      </c>
      <c r="F51" s="14">
        <v>58</v>
      </c>
      <c r="G51" s="14">
        <v>24</v>
      </c>
    </row>
    <row r="52" spans="1:7" x14ac:dyDescent="0.25">
      <c r="A52" s="1" t="s">
        <v>114</v>
      </c>
      <c r="B52" s="1" t="s">
        <v>260</v>
      </c>
      <c r="C52" s="1" t="s">
        <v>243</v>
      </c>
      <c r="D52" s="1" t="s">
        <v>229</v>
      </c>
      <c r="E52" s="1" t="s">
        <v>239</v>
      </c>
      <c r="F52" s="14">
        <v>802</v>
      </c>
      <c r="G52" s="14">
        <v>183</v>
      </c>
    </row>
    <row r="53" spans="1:7" x14ac:dyDescent="0.25">
      <c r="A53" s="1" t="s">
        <v>261</v>
      </c>
      <c r="B53" s="1" t="s">
        <v>10</v>
      </c>
      <c r="C53" s="1"/>
      <c r="D53" s="1" t="s">
        <v>229</v>
      </c>
      <c r="E53" s="1" t="s">
        <v>242</v>
      </c>
      <c r="F53" s="14">
        <v>267</v>
      </c>
      <c r="G53" s="14">
        <v>160</v>
      </c>
    </row>
    <row r="54" spans="1:7" x14ac:dyDescent="0.25">
      <c r="A54" s="1" t="s">
        <v>63</v>
      </c>
      <c r="B54" s="1" t="s">
        <v>14</v>
      </c>
      <c r="C54" s="1" t="s">
        <v>262</v>
      </c>
      <c r="D54" s="1" t="s">
        <v>229</v>
      </c>
      <c r="E54" s="1" t="s">
        <v>233</v>
      </c>
      <c r="F54" s="14">
        <v>189</v>
      </c>
      <c r="G54" s="14">
        <v>55</v>
      </c>
    </row>
    <row r="55" spans="1:7" x14ac:dyDescent="0.25">
      <c r="A55" s="1" t="s">
        <v>39</v>
      </c>
      <c r="B55" s="1" t="s">
        <v>14</v>
      </c>
      <c r="C55" s="1" t="s">
        <v>243</v>
      </c>
      <c r="D55" s="1" t="s">
        <v>229</v>
      </c>
      <c r="E55" s="1" t="s">
        <v>230</v>
      </c>
      <c r="F55" s="14">
        <v>153</v>
      </c>
      <c r="G55" s="14">
        <v>36</v>
      </c>
    </row>
    <row r="56" spans="1:7" x14ac:dyDescent="0.25">
      <c r="A56" s="1" t="s">
        <v>263</v>
      </c>
      <c r="B56" s="1" t="s">
        <v>14</v>
      </c>
      <c r="C56" s="1" t="s">
        <v>243</v>
      </c>
      <c r="D56" s="1" t="s">
        <v>229</v>
      </c>
      <c r="E56" s="1" t="s">
        <v>239</v>
      </c>
      <c r="F56" s="14">
        <v>315</v>
      </c>
      <c r="G56" s="14">
        <v>122</v>
      </c>
    </row>
    <row r="57" spans="1:7" x14ac:dyDescent="0.25">
      <c r="A57" s="1" t="s">
        <v>11</v>
      </c>
      <c r="B57" s="1" t="s">
        <v>12</v>
      </c>
      <c r="C57" s="1" t="s">
        <v>258</v>
      </c>
      <c r="D57" s="1" t="s">
        <v>229</v>
      </c>
      <c r="E57" s="1" t="s">
        <v>230</v>
      </c>
      <c r="F57" s="14">
        <v>70</v>
      </c>
      <c r="G57" s="14">
        <v>30</v>
      </c>
    </row>
    <row r="58" spans="1:7" x14ac:dyDescent="0.25">
      <c r="A58" s="1" t="s">
        <v>29</v>
      </c>
      <c r="B58" s="1" t="s">
        <v>14</v>
      </c>
      <c r="C58" s="1" t="s">
        <v>264</v>
      </c>
      <c r="D58" s="1" t="s">
        <v>229</v>
      </c>
      <c r="E58" s="1" t="s">
        <v>242</v>
      </c>
      <c r="F58" s="14">
        <v>26</v>
      </c>
      <c r="G58" s="14">
        <v>12</v>
      </c>
    </row>
    <row r="59" spans="1:7" x14ac:dyDescent="0.25">
      <c r="A59" s="1" t="s">
        <v>113</v>
      </c>
      <c r="B59" s="1" t="s">
        <v>14</v>
      </c>
      <c r="C59" s="1" t="s">
        <v>253</v>
      </c>
      <c r="D59" s="1" t="s">
        <v>229</v>
      </c>
      <c r="E59" s="1" t="s">
        <v>241</v>
      </c>
      <c r="F59" s="14">
        <v>43</v>
      </c>
      <c r="G59" s="14">
        <v>8</v>
      </c>
    </row>
    <row r="60" spans="1:7" x14ac:dyDescent="0.25">
      <c r="A60" s="1" t="s">
        <v>128</v>
      </c>
      <c r="B60" s="1" t="s">
        <v>14</v>
      </c>
      <c r="C60" s="1" t="s">
        <v>265</v>
      </c>
      <c r="D60" s="1" t="s">
        <v>229</v>
      </c>
      <c r="E60" s="1" t="s">
        <v>241</v>
      </c>
      <c r="F60" s="14">
        <v>40</v>
      </c>
      <c r="G60" s="14">
        <v>10</v>
      </c>
    </row>
    <row r="61" spans="1:7" x14ac:dyDescent="0.25">
      <c r="A61" s="1" t="s">
        <v>120</v>
      </c>
      <c r="B61" s="1" t="s">
        <v>14</v>
      </c>
      <c r="C61" s="1" t="s">
        <v>243</v>
      </c>
      <c r="D61" s="1" t="s">
        <v>229</v>
      </c>
      <c r="E61" s="1" t="s">
        <v>235</v>
      </c>
      <c r="F61" s="14">
        <v>910</v>
      </c>
      <c r="G61" s="14">
        <v>350</v>
      </c>
    </row>
    <row r="62" spans="1:7" x14ac:dyDescent="0.25">
      <c r="A62" s="1" t="s">
        <v>51</v>
      </c>
      <c r="B62" s="1" t="s">
        <v>14</v>
      </c>
      <c r="C62" s="1" t="s">
        <v>234</v>
      </c>
      <c r="D62" s="1" t="s">
        <v>229</v>
      </c>
      <c r="E62" s="1" t="s">
        <v>242</v>
      </c>
      <c r="F62" s="14">
        <v>102</v>
      </c>
      <c r="G62" s="14">
        <v>32</v>
      </c>
    </row>
    <row r="63" spans="1:7" x14ac:dyDescent="0.25">
      <c r="A63" s="1" t="s">
        <v>201</v>
      </c>
      <c r="B63" s="1" t="s">
        <v>14</v>
      </c>
      <c r="C63" s="1" t="s">
        <v>245</v>
      </c>
      <c r="D63" s="1" t="s">
        <v>229</v>
      </c>
      <c r="E63" s="1" t="s">
        <v>235</v>
      </c>
      <c r="F63" s="14">
        <v>141</v>
      </c>
      <c r="G63" s="14">
        <v>34</v>
      </c>
    </row>
    <row r="64" spans="1:7" x14ac:dyDescent="0.25">
      <c r="A64" s="1" t="s">
        <v>129</v>
      </c>
      <c r="B64" s="1" t="s">
        <v>14</v>
      </c>
      <c r="C64" s="1" t="s">
        <v>252</v>
      </c>
      <c r="D64" s="1" t="s">
        <v>229</v>
      </c>
      <c r="E64" s="1" t="s">
        <v>242</v>
      </c>
      <c r="F64" s="14">
        <v>75</v>
      </c>
      <c r="G64" s="14">
        <v>26</v>
      </c>
    </row>
    <row r="65" spans="1:7" x14ac:dyDescent="0.25">
      <c r="A65" s="1" t="s">
        <v>33</v>
      </c>
      <c r="B65" s="1" t="s">
        <v>14</v>
      </c>
      <c r="C65" s="1" t="s">
        <v>253</v>
      </c>
      <c r="D65" s="1" t="s">
        <v>229</v>
      </c>
      <c r="E65" s="1" t="s">
        <v>241</v>
      </c>
      <c r="F65" s="14">
        <v>90</v>
      </c>
      <c r="G65" s="14" t="s">
        <v>236</v>
      </c>
    </row>
    <row r="66" spans="1:7" x14ac:dyDescent="0.25">
      <c r="A66" s="1" t="s">
        <v>30</v>
      </c>
      <c r="B66" s="1" t="s">
        <v>14</v>
      </c>
      <c r="C66" s="1" t="s">
        <v>250</v>
      </c>
      <c r="D66" s="1" t="s">
        <v>229</v>
      </c>
      <c r="E66" s="1" t="s">
        <v>239</v>
      </c>
      <c r="F66" s="14">
        <v>77</v>
      </c>
      <c r="G66" s="14">
        <v>28</v>
      </c>
    </row>
    <row r="67" spans="1:7" x14ac:dyDescent="0.25">
      <c r="A67" s="1" t="s">
        <v>43</v>
      </c>
      <c r="B67" s="1" t="s">
        <v>14</v>
      </c>
      <c r="C67" s="1" t="s">
        <v>255</v>
      </c>
      <c r="D67" s="1" t="s">
        <v>229</v>
      </c>
      <c r="E67" s="1" t="s">
        <v>235</v>
      </c>
      <c r="F67" s="14">
        <v>117</v>
      </c>
      <c r="G67" s="14">
        <v>49</v>
      </c>
    </row>
    <row r="68" spans="1:7" x14ac:dyDescent="0.25">
      <c r="A68" s="1" t="s">
        <v>266</v>
      </c>
      <c r="B68" s="1" t="s">
        <v>10</v>
      </c>
      <c r="C68" s="1" t="s">
        <v>267</v>
      </c>
      <c r="D68" s="1" t="s">
        <v>229</v>
      </c>
      <c r="E68" s="1" t="s">
        <v>242</v>
      </c>
      <c r="F68" s="14">
        <v>65</v>
      </c>
      <c r="G68" s="14">
        <v>19</v>
      </c>
    </row>
    <row r="69" spans="1:7" x14ac:dyDescent="0.25">
      <c r="A69" s="1" t="s">
        <v>140</v>
      </c>
      <c r="B69" s="1" t="s">
        <v>14</v>
      </c>
      <c r="C69" s="1" t="s">
        <v>262</v>
      </c>
      <c r="D69" s="1" t="s">
        <v>229</v>
      </c>
      <c r="E69" s="1" t="s">
        <v>239</v>
      </c>
      <c r="F69" s="14">
        <v>165</v>
      </c>
      <c r="G69" s="14">
        <v>42</v>
      </c>
    </row>
    <row r="70" spans="1:7" x14ac:dyDescent="0.25">
      <c r="A70" s="1" t="s">
        <v>74</v>
      </c>
      <c r="B70" s="1" t="s">
        <v>14</v>
      </c>
      <c r="C70" s="1" t="s">
        <v>262</v>
      </c>
      <c r="D70" s="1" t="s">
        <v>229</v>
      </c>
      <c r="E70" s="1" t="s">
        <v>230</v>
      </c>
      <c r="F70" s="14">
        <v>278</v>
      </c>
      <c r="G70" s="14">
        <v>81</v>
      </c>
    </row>
    <row r="71" spans="1:7" x14ac:dyDescent="0.25">
      <c r="A71" s="1" t="s">
        <v>268</v>
      </c>
      <c r="B71" s="1" t="s">
        <v>10</v>
      </c>
      <c r="C71" s="1" t="s">
        <v>262</v>
      </c>
      <c r="D71" s="1" t="s">
        <v>229</v>
      </c>
      <c r="E71" s="1" t="s">
        <v>230</v>
      </c>
      <c r="F71" s="14">
        <v>48</v>
      </c>
      <c r="G71" s="14">
        <v>14</v>
      </c>
    </row>
    <row r="72" spans="1:7" x14ac:dyDescent="0.25">
      <c r="A72" s="1" t="s">
        <v>135</v>
      </c>
      <c r="B72" s="1" t="s">
        <v>14</v>
      </c>
      <c r="C72" s="1" t="s">
        <v>247</v>
      </c>
      <c r="D72" s="1" t="s">
        <v>229</v>
      </c>
      <c r="E72" s="1" t="s">
        <v>242</v>
      </c>
      <c r="F72" s="14">
        <v>117</v>
      </c>
      <c r="G72" s="14">
        <v>38</v>
      </c>
    </row>
    <row r="73" spans="1:7" x14ac:dyDescent="0.25">
      <c r="A73" s="1" t="s">
        <v>102</v>
      </c>
      <c r="B73" s="1" t="s">
        <v>14</v>
      </c>
      <c r="C73" s="1" t="s">
        <v>247</v>
      </c>
      <c r="D73" s="1" t="s">
        <v>229</v>
      </c>
      <c r="E73" s="1" t="s">
        <v>235</v>
      </c>
      <c r="F73" s="14">
        <v>73</v>
      </c>
      <c r="G73" s="14">
        <v>24</v>
      </c>
    </row>
    <row r="74" spans="1:7" x14ac:dyDescent="0.25">
      <c r="A74" s="1" t="s">
        <v>118</v>
      </c>
      <c r="B74" s="1" t="s">
        <v>14</v>
      </c>
      <c r="C74" s="1" t="s">
        <v>228</v>
      </c>
      <c r="D74" s="1" t="s">
        <v>229</v>
      </c>
      <c r="E74" s="1" t="s">
        <v>233</v>
      </c>
      <c r="F74" s="14">
        <v>22</v>
      </c>
      <c r="G74" s="14">
        <v>16</v>
      </c>
    </row>
    <row r="75" spans="1:7" x14ac:dyDescent="0.25">
      <c r="A75" s="1" t="s">
        <v>126</v>
      </c>
      <c r="B75" s="1" t="s">
        <v>14</v>
      </c>
      <c r="C75" s="1" t="s">
        <v>252</v>
      </c>
      <c r="D75" s="1" t="s">
        <v>229</v>
      </c>
      <c r="E75" s="1" t="s">
        <v>241</v>
      </c>
      <c r="F75" s="14">
        <v>135</v>
      </c>
      <c r="G75" s="14" t="s">
        <v>236</v>
      </c>
    </row>
    <row r="76" spans="1:7" x14ac:dyDescent="0.25">
      <c r="A76" s="1" t="s">
        <v>269</v>
      </c>
      <c r="B76" s="1" t="s">
        <v>14</v>
      </c>
      <c r="C76" s="1" t="s">
        <v>252</v>
      </c>
      <c r="D76" s="1" t="s">
        <v>229</v>
      </c>
      <c r="E76" s="1" t="s">
        <v>239</v>
      </c>
      <c r="F76" s="14">
        <v>55</v>
      </c>
      <c r="G76" s="14">
        <v>12</v>
      </c>
    </row>
    <row r="77" spans="1:7" x14ac:dyDescent="0.25">
      <c r="A77" s="1" t="s">
        <v>270</v>
      </c>
      <c r="B77" s="1" t="s">
        <v>14</v>
      </c>
      <c r="C77" s="1" t="s">
        <v>246</v>
      </c>
      <c r="D77" s="1" t="s">
        <v>229</v>
      </c>
      <c r="E77" s="1" t="s">
        <v>242</v>
      </c>
      <c r="F77" s="14">
        <v>73</v>
      </c>
      <c r="G77" s="14">
        <v>17</v>
      </c>
    </row>
    <row r="78" spans="1:7" x14ac:dyDescent="0.25">
      <c r="A78" s="1" t="s">
        <v>62</v>
      </c>
      <c r="B78" s="1" t="s">
        <v>14</v>
      </c>
      <c r="C78" s="1" t="s">
        <v>243</v>
      </c>
      <c r="D78" s="1" t="s">
        <v>229</v>
      </c>
      <c r="E78" s="1" t="s">
        <v>241</v>
      </c>
      <c r="F78" s="14">
        <v>107</v>
      </c>
      <c r="G78" s="14">
        <v>44</v>
      </c>
    </row>
    <row r="79" spans="1:7" x14ac:dyDescent="0.25">
      <c r="A79" s="1" t="s">
        <v>19</v>
      </c>
      <c r="B79" s="1" t="s">
        <v>14</v>
      </c>
      <c r="C79" s="1" t="s">
        <v>243</v>
      </c>
      <c r="D79" s="1" t="s">
        <v>229</v>
      </c>
      <c r="E79" s="1" t="s">
        <v>239</v>
      </c>
      <c r="F79" s="14">
        <v>136</v>
      </c>
      <c r="G79" s="14">
        <v>113</v>
      </c>
    </row>
    <row r="80" spans="1:7" x14ac:dyDescent="0.25">
      <c r="A80" s="1" t="s">
        <v>155</v>
      </c>
      <c r="B80" s="1" t="s">
        <v>14</v>
      </c>
      <c r="C80" s="1" t="s">
        <v>271</v>
      </c>
      <c r="D80" s="1" t="s">
        <v>229</v>
      </c>
      <c r="E80" s="1" t="s">
        <v>241</v>
      </c>
      <c r="F80" s="14">
        <v>80</v>
      </c>
      <c r="G80" s="14">
        <v>23</v>
      </c>
    </row>
    <row r="81" spans="1:7" x14ac:dyDescent="0.25">
      <c r="A81" s="1" t="s">
        <v>131</v>
      </c>
      <c r="B81" s="1" t="s">
        <v>132</v>
      </c>
      <c r="C81" s="1" t="s">
        <v>272</v>
      </c>
      <c r="D81" s="1" t="s">
        <v>229</v>
      </c>
      <c r="E81" s="1" t="s">
        <v>242</v>
      </c>
      <c r="F81" s="14">
        <v>119</v>
      </c>
      <c r="G81" s="14">
        <v>49</v>
      </c>
    </row>
    <row r="82" spans="1:7" x14ac:dyDescent="0.25">
      <c r="A82" s="1" t="s">
        <v>22</v>
      </c>
      <c r="B82" s="1" t="s">
        <v>14</v>
      </c>
      <c r="C82" s="1" t="s">
        <v>272</v>
      </c>
      <c r="D82" s="1" t="s">
        <v>229</v>
      </c>
      <c r="E82" s="1" t="s">
        <v>230</v>
      </c>
      <c r="F82" s="14">
        <v>90</v>
      </c>
      <c r="G82" s="14">
        <v>18</v>
      </c>
    </row>
    <row r="83" spans="1:7" x14ac:dyDescent="0.25">
      <c r="A83" s="1" t="s">
        <v>273</v>
      </c>
      <c r="B83" s="1" t="s">
        <v>14</v>
      </c>
      <c r="C83" s="1" t="s">
        <v>272</v>
      </c>
      <c r="D83" s="1" t="s">
        <v>229</v>
      </c>
      <c r="E83" s="1" t="s">
        <v>235</v>
      </c>
      <c r="F83" s="14">
        <v>136</v>
      </c>
      <c r="G83" s="14">
        <v>36</v>
      </c>
    </row>
    <row r="84" spans="1:7" x14ac:dyDescent="0.25">
      <c r="A84" s="1" t="s">
        <v>25</v>
      </c>
      <c r="B84" s="1" t="s">
        <v>14</v>
      </c>
      <c r="C84" s="1" t="s">
        <v>244</v>
      </c>
      <c r="D84" s="1" t="s">
        <v>229</v>
      </c>
      <c r="E84" s="1" t="s">
        <v>239</v>
      </c>
      <c r="F84" s="14">
        <v>94</v>
      </c>
      <c r="G84" s="14">
        <v>45</v>
      </c>
    </row>
    <row r="85" spans="1:7" x14ac:dyDescent="0.25">
      <c r="A85" s="1" t="s">
        <v>25</v>
      </c>
      <c r="B85" s="1" t="s">
        <v>50</v>
      </c>
      <c r="C85" s="1" t="s">
        <v>244</v>
      </c>
      <c r="D85" s="1" t="s">
        <v>229</v>
      </c>
      <c r="E85" s="1" t="s">
        <v>239</v>
      </c>
      <c r="F85" s="14">
        <v>128</v>
      </c>
      <c r="G85" s="14">
        <v>61</v>
      </c>
    </row>
    <row r="86" spans="1:7" x14ac:dyDescent="0.25">
      <c r="A86" s="1" t="s">
        <v>136</v>
      </c>
      <c r="B86" s="1" t="s">
        <v>14</v>
      </c>
      <c r="C86" s="1" t="s">
        <v>249</v>
      </c>
      <c r="D86" s="1" t="s">
        <v>229</v>
      </c>
      <c r="E86" s="1" t="s">
        <v>233</v>
      </c>
      <c r="F86" s="14">
        <v>300</v>
      </c>
      <c r="G86" s="14" t="s">
        <v>236</v>
      </c>
    </row>
    <row r="87" spans="1:7" x14ac:dyDescent="0.25">
      <c r="A87" s="1" t="s">
        <v>125</v>
      </c>
      <c r="B87" s="1" t="s">
        <v>14</v>
      </c>
      <c r="C87" s="1" t="s">
        <v>237</v>
      </c>
      <c r="D87" s="1" t="s">
        <v>229</v>
      </c>
      <c r="E87" s="1" t="s">
        <v>233</v>
      </c>
      <c r="F87" s="14">
        <v>81</v>
      </c>
      <c r="G87" s="14">
        <v>38</v>
      </c>
    </row>
    <row r="88" spans="1:7" x14ac:dyDescent="0.25">
      <c r="A88" s="1" t="s">
        <v>55</v>
      </c>
      <c r="B88" s="1" t="s">
        <v>14</v>
      </c>
      <c r="C88" s="1" t="s">
        <v>228</v>
      </c>
      <c r="D88" s="1" t="s">
        <v>229</v>
      </c>
      <c r="E88" s="1" t="s">
        <v>239</v>
      </c>
      <c r="F88" s="14">
        <v>144</v>
      </c>
      <c r="G88" s="14">
        <v>68</v>
      </c>
    </row>
    <row r="89" spans="1:7" x14ac:dyDescent="0.25">
      <c r="A89" s="1" t="s">
        <v>45</v>
      </c>
      <c r="B89" s="1" t="s">
        <v>14</v>
      </c>
      <c r="C89" s="1" t="s">
        <v>252</v>
      </c>
      <c r="D89" s="1" t="s">
        <v>229</v>
      </c>
      <c r="E89" s="1" t="s">
        <v>242</v>
      </c>
      <c r="F89" s="14">
        <v>134</v>
      </c>
      <c r="G89" s="14">
        <v>67</v>
      </c>
    </row>
    <row r="90" spans="1:7" x14ac:dyDescent="0.25">
      <c r="A90" s="1" t="s">
        <v>103</v>
      </c>
      <c r="B90" s="1" t="s">
        <v>14</v>
      </c>
      <c r="C90" s="1" t="s">
        <v>274</v>
      </c>
      <c r="D90" s="1" t="s">
        <v>229</v>
      </c>
      <c r="E90" s="1" t="s">
        <v>233</v>
      </c>
      <c r="F90" s="14">
        <v>107</v>
      </c>
      <c r="G90" s="14">
        <v>35</v>
      </c>
    </row>
    <row r="91" spans="1:7" x14ac:dyDescent="0.25">
      <c r="A91" s="1" t="s">
        <v>66</v>
      </c>
      <c r="B91" s="1" t="s">
        <v>14</v>
      </c>
      <c r="C91" s="1" t="s">
        <v>234</v>
      </c>
      <c r="D91" s="1" t="s">
        <v>229</v>
      </c>
      <c r="E91" s="1" t="s">
        <v>235</v>
      </c>
      <c r="F91" s="14">
        <v>98</v>
      </c>
      <c r="G91" s="14">
        <v>18</v>
      </c>
    </row>
    <row r="92" spans="1:7" x14ac:dyDescent="0.25">
      <c r="A92" s="1" t="s">
        <v>92</v>
      </c>
      <c r="B92" s="1" t="s">
        <v>14</v>
      </c>
      <c r="C92" s="1" t="s">
        <v>234</v>
      </c>
      <c r="D92" s="1" t="s">
        <v>229</v>
      </c>
      <c r="E92" s="1" t="s">
        <v>239</v>
      </c>
      <c r="F92" s="14">
        <v>75</v>
      </c>
      <c r="G92" s="14">
        <v>19</v>
      </c>
    </row>
    <row r="93" spans="1:7" x14ac:dyDescent="0.25">
      <c r="A93" s="1" t="s">
        <v>70</v>
      </c>
      <c r="B93" s="1" t="s">
        <v>35</v>
      </c>
      <c r="C93" s="1" t="s">
        <v>234</v>
      </c>
      <c r="D93" s="1" t="s">
        <v>229</v>
      </c>
      <c r="E93" s="1" t="s">
        <v>242</v>
      </c>
      <c r="F93" s="14">
        <v>55</v>
      </c>
      <c r="G93" s="14">
        <v>25</v>
      </c>
    </row>
    <row r="94" spans="1:7" x14ac:dyDescent="0.25">
      <c r="A94" s="1" t="s">
        <v>121</v>
      </c>
      <c r="B94" s="1" t="s">
        <v>14</v>
      </c>
      <c r="C94" s="1" t="s">
        <v>272</v>
      </c>
      <c r="D94" s="1" t="s">
        <v>229</v>
      </c>
      <c r="E94" s="1" t="s">
        <v>230</v>
      </c>
      <c r="F94" s="14">
        <v>152</v>
      </c>
      <c r="G94" s="14">
        <v>68</v>
      </c>
    </row>
    <row r="95" spans="1:7" x14ac:dyDescent="0.25">
      <c r="A95" s="1" t="s">
        <v>184</v>
      </c>
      <c r="B95" s="1" t="s">
        <v>35</v>
      </c>
      <c r="C95" s="1" t="s">
        <v>272</v>
      </c>
      <c r="D95" s="1" t="s">
        <v>229</v>
      </c>
      <c r="E95" s="1" t="s">
        <v>248</v>
      </c>
      <c r="F95" s="14">
        <v>227</v>
      </c>
      <c r="G95" s="14">
        <v>103</v>
      </c>
    </row>
    <row r="96" spans="1:7" x14ac:dyDescent="0.25">
      <c r="A96" s="1" t="s">
        <v>34</v>
      </c>
      <c r="B96" s="1" t="s">
        <v>35</v>
      </c>
      <c r="C96" s="1" t="s">
        <v>272</v>
      </c>
      <c r="D96" s="1" t="s">
        <v>229</v>
      </c>
      <c r="E96" s="1" t="s">
        <v>235</v>
      </c>
      <c r="F96" s="14">
        <v>66</v>
      </c>
      <c r="G96" s="14">
        <v>21</v>
      </c>
    </row>
    <row r="97" spans="1:7" x14ac:dyDescent="0.25">
      <c r="A97" s="1" t="s">
        <v>160</v>
      </c>
      <c r="B97" s="1" t="s">
        <v>14</v>
      </c>
      <c r="C97" s="1" t="s">
        <v>272</v>
      </c>
      <c r="D97" s="1" t="s">
        <v>229</v>
      </c>
      <c r="E97" s="1" t="s">
        <v>248</v>
      </c>
      <c r="F97" s="14">
        <v>163</v>
      </c>
      <c r="G97" s="14">
        <v>37</v>
      </c>
    </row>
    <row r="98" spans="1:7" x14ac:dyDescent="0.25">
      <c r="A98" s="1" t="s">
        <v>111</v>
      </c>
      <c r="B98" s="1" t="s">
        <v>14</v>
      </c>
      <c r="C98" s="1" t="s">
        <v>275</v>
      </c>
      <c r="D98" s="1" t="s">
        <v>229</v>
      </c>
      <c r="E98" s="1" t="s">
        <v>241</v>
      </c>
      <c r="F98" s="14">
        <v>40</v>
      </c>
      <c r="G98" s="14">
        <v>22</v>
      </c>
    </row>
    <row r="99" spans="1:7" x14ac:dyDescent="0.25">
      <c r="A99" s="1" t="s">
        <v>117</v>
      </c>
      <c r="B99" s="1" t="s">
        <v>14</v>
      </c>
      <c r="C99" s="1" t="s">
        <v>240</v>
      </c>
      <c r="D99" s="1" t="s">
        <v>229</v>
      </c>
      <c r="E99" s="1" t="s">
        <v>233</v>
      </c>
      <c r="F99" s="14" t="s">
        <v>236</v>
      </c>
      <c r="G99" s="14">
        <v>104</v>
      </c>
    </row>
    <row r="100" spans="1:7" x14ac:dyDescent="0.25">
      <c r="A100" s="1" t="s">
        <v>75</v>
      </c>
      <c r="B100" s="1" t="s">
        <v>14</v>
      </c>
      <c r="C100" s="1" t="s">
        <v>243</v>
      </c>
      <c r="D100" s="1" t="s">
        <v>229</v>
      </c>
      <c r="E100" s="1" t="s">
        <v>235</v>
      </c>
      <c r="F100" s="14">
        <v>130</v>
      </c>
      <c r="G100" s="14">
        <v>61</v>
      </c>
    </row>
    <row r="101" spans="1:7" x14ac:dyDescent="0.25">
      <c r="A101" s="1" t="s">
        <v>46</v>
      </c>
      <c r="B101" s="1" t="s">
        <v>14</v>
      </c>
      <c r="C101" s="1" t="s">
        <v>240</v>
      </c>
      <c r="D101" s="1" t="s">
        <v>229</v>
      </c>
      <c r="E101" s="1" t="s">
        <v>233</v>
      </c>
      <c r="F101" s="14">
        <v>117</v>
      </c>
      <c r="G101" s="14">
        <v>44</v>
      </c>
    </row>
    <row r="102" spans="1:7" x14ac:dyDescent="0.25">
      <c r="A102" s="1" t="s">
        <v>36</v>
      </c>
      <c r="B102" s="1" t="s">
        <v>14</v>
      </c>
      <c r="C102" s="1" t="s">
        <v>238</v>
      </c>
      <c r="D102" s="1" t="s">
        <v>229</v>
      </c>
      <c r="E102" s="1" t="s">
        <v>242</v>
      </c>
      <c r="F102" s="14">
        <v>55</v>
      </c>
      <c r="G102" s="14">
        <v>15</v>
      </c>
    </row>
    <row r="103" spans="1:7" x14ac:dyDescent="0.25">
      <c r="A103" s="1" t="s">
        <v>16</v>
      </c>
      <c r="B103" s="1" t="s">
        <v>14</v>
      </c>
      <c r="C103" s="1" t="s">
        <v>276</v>
      </c>
      <c r="D103" s="1" t="s">
        <v>229</v>
      </c>
      <c r="E103" s="1" t="s">
        <v>230</v>
      </c>
      <c r="F103" s="14" t="s">
        <v>236</v>
      </c>
      <c r="G103" s="14">
        <v>63</v>
      </c>
    </row>
    <row r="104" spans="1:7" x14ac:dyDescent="0.25">
      <c r="A104" s="1" t="s">
        <v>277</v>
      </c>
      <c r="B104" s="1" t="s">
        <v>14</v>
      </c>
      <c r="C104" s="1" t="s">
        <v>278</v>
      </c>
      <c r="D104" s="1" t="s">
        <v>229</v>
      </c>
      <c r="E104" s="1" t="s">
        <v>242</v>
      </c>
      <c r="F104" s="14">
        <v>117</v>
      </c>
      <c r="G104" s="14">
        <v>25</v>
      </c>
    </row>
    <row r="105" spans="1:7" x14ac:dyDescent="0.25">
      <c r="A105" s="1" t="s">
        <v>13</v>
      </c>
      <c r="B105" s="1" t="s">
        <v>14</v>
      </c>
      <c r="C105" s="1" t="s">
        <v>278</v>
      </c>
      <c r="D105" s="1" t="s">
        <v>229</v>
      </c>
      <c r="E105" s="1" t="s">
        <v>242</v>
      </c>
      <c r="F105" s="14">
        <v>434</v>
      </c>
      <c r="G105" s="14">
        <v>142</v>
      </c>
    </row>
    <row r="106" spans="1:7" x14ac:dyDescent="0.25">
      <c r="A106" s="1" t="s">
        <v>28</v>
      </c>
      <c r="B106" s="1" t="s">
        <v>14</v>
      </c>
      <c r="C106" s="1" t="s">
        <v>279</v>
      </c>
      <c r="D106" s="1" t="s">
        <v>229</v>
      </c>
      <c r="E106" s="1" t="s">
        <v>230</v>
      </c>
      <c r="F106" s="14">
        <v>76</v>
      </c>
      <c r="G106" s="14">
        <v>28</v>
      </c>
    </row>
    <row r="107" spans="1:7" x14ac:dyDescent="0.25">
      <c r="A107" s="1" t="s">
        <v>86</v>
      </c>
      <c r="B107" s="1" t="s">
        <v>14</v>
      </c>
      <c r="C107" s="1" t="s">
        <v>244</v>
      </c>
      <c r="D107" s="1" t="s">
        <v>229</v>
      </c>
      <c r="E107" s="1" t="s">
        <v>242</v>
      </c>
      <c r="F107" s="14">
        <v>24</v>
      </c>
      <c r="G107" s="14">
        <v>10</v>
      </c>
    </row>
    <row r="108" spans="1:7" x14ac:dyDescent="0.25">
      <c r="A108" s="1" t="s">
        <v>40</v>
      </c>
      <c r="B108" s="1" t="s">
        <v>14</v>
      </c>
      <c r="C108" s="1" t="s">
        <v>280</v>
      </c>
      <c r="D108" s="1" t="s">
        <v>229</v>
      </c>
      <c r="E108" s="1" t="s">
        <v>230</v>
      </c>
      <c r="F108" s="14">
        <v>47</v>
      </c>
      <c r="G108" s="14">
        <v>21</v>
      </c>
    </row>
    <row r="109" spans="1:7" x14ac:dyDescent="0.25">
      <c r="A109" s="1" t="s">
        <v>69</v>
      </c>
      <c r="B109" s="1" t="s">
        <v>14</v>
      </c>
      <c r="C109" s="1" t="s">
        <v>252</v>
      </c>
      <c r="D109" s="1" t="s">
        <v>229</v>
      </c>
      <c r="E109" s="1" t="s">
        <v>233</v>
      </c>
      <c r="F109" s="14">
        <v>155</v>
      </c>
      <c r="G109" s="14">
        <v>71</v>
      </c>
    </row>
    <row r="110" spans="1:7" x14ac:dyDescent="0.25">
      <c r="A110" s="1" t="s">
        <v>21</v>
      </c>
      <c r="B110" s="1" t="s">
        <v>14</v>
      </c>
      <c r="C110" s="1" t="s">
        <v>253</v>
      </c>
      <c r="D110" s="1" t="s">
        <v>229</v>
      </c>
      <c r="E110" s="1" t="s">
        <v>242</v>
      </c>
      <c r="F110" s="14">
        <v>59</v>
      </c>
      <c r="G110" s="14">
        <v>18</v>
      </c>
    </row>
    <row r="111" spans="1:7" x14ac:dyDescent="0.25">
      <c r="A111" s="1" t="s">
        <v>93</v>
      </c>
      <c r="B111" s="1" t="s">
        <v>14</v>
      </c>
      <c r="C111" s="1" t="s">
        <v>247</v>
      </c>
      <c r="D111" s="1" t="s">
        <v>229</v>
      </c>
      <c r="E111" s="1" t="s">
        <v>242</v>
      </c>
      <c r="F111" s="14">
        <v>79</v>
      </c>
      <c r="G111" s="14">
        <v>31</v>
      </c>
    </row>
    <row r="112" spans="1:7" x14ac:dyDescent="0.25">
      <c r="A112" s="1" t="s">
        <v>31</v>
      </c>
      <c r="B112" s="1" t="s">
        <v>14</v>
      </c>
      <c r="C112" s="1" t="s">
        <v>253</v>
      </c>
      <c r="D112" s="1" t="s">
        <v>229</v>
      </c>
      <c r="E112" s="1" t="s">
        <v>230</v>
      </c>
      <c r="F112" s="14">
        <v>36</v>
      </c>
      <c r="G112" s="14">
        <v>11</v>
      </c>
    </row>
    <row r="113" spans="1:7" x14ac:dyDescent="0.25">
      <c r="A113" s="1" t="s">
        <v>149</v>
      </c>
      <c r="B113" s="1" t="s">
        <v>10</v>
      </c>
      <c r="C113" s="1" t="s">
        <v>276</v>
      </c>
      <c r="D113" s="1" t="s">
        <v>229</v>
      </c>
      <c r="E113" s="1" t="s">
        <v>233</v>
      </c>
      <c r="F113" s="14">
        <v>43</v>
      </c>
      <c r="G113" s="14">
        <v>28</v>
      </c>
    </row>
    <row r="114" spans="1:7" x14ac:dyDescent="0.25">
      <c r="A114" s="1" t="s">
        <v>47</v>
      </c>
      <c r="B114" s="1" t="s">
        <v>10</v>
      </c>
      <c r="C114" s="1" t="s">
        <v>276</v>
      </c>
      <c r="D114" s="1" t="s">
        <v>229</v>
      </c>
      <c r="E114" s="1" t="s">
        <v>235</v>
      </c>
      <c r="F114" s="14">
        <v>291</v>
      </c>
      <c r="G114" s="14">
        <v>103</v>
      </c>
    </row>
    <row r="115" spans="1:7" x14ac:dyDescent="0.25">
      <c r="A115" s="1" t="s">
        <v>9</v>
      </c>
      <c r="B115" s="1" t="s">
        <v>10</v>
      </c>
      <c r="C115" s="1" t="s">
        <v>281</v>
      </c>
      <c r="D115" s="1" t="s">
        <v>229</v>
      </c>
      <c r="E115" s="1" t="s">
        <v>242</v>
      </c>
      <c r="F115" s="14">
        <v>214</v>
      </c>
      <c r="G115" s="14">
        <v>111</v>
      </c>
    </row>
    <row r="116" spans="1:7" x14ac:dyDescent="0.25">
      <c r="A116" s="1" t="s">
        <v>173</v>
      </c>
      <c r="B116" s="1" t="s">
        <v>14</v>
      </c>
      <c r="C116" s="1" t="s">
        <v>264</v>
      </c>
      <c r="D116" s="1" t="s">
        <v>229</v>
      </c>
      <c r="E116" s="1" t="s">
        <v>242</v>
      </c>
      <c r="F116" s="14">
        <v>115</v>
      </c>
      <c r="G116" s="14">
        <v>38</v>
      </c>
    </row>
    <row r="117" spans="1:7" x14ac:dyDescent="0.25">
      <c r="A117" s="1" t="s">
        <v>48</v>
      </c>
      <c r="B117" s="1" t="s">
        <v>49</v>
      </c>
      <c r="C117" s="1" t="s">
        <v>264</v>
      </c>
      <c r="D117" s="1" t="s">
        <v>229</v>
      </c>
      <c r="E117" s="1" t="s">
        <v>239</v>
      </c>
      <c r="F117" s="14">
        <v>95</v>
      </c>
      <c r="G117" s="14">
        <v>31</v>
      </c>
    </row>
    <row r="118" spans="1:7" x14ac:dyDescent="0.25">
      <c r="A118" s="1" t="s">
        <v>207</v>
      </c>
      <c r="B118" s="1" t="s">
        <v>35</v>
      </c>
      <c r="C118" s="1" t="s">
        <v>264</v>
      </c>
      <c r="D118" s="1" t="s">
        <v>229</v>
      </c>
      <c r="E118" s="1" t="s">
        <v>230</v>
      </c>
      <c r="F118" s="14">
        <v>184</v>
      </c>
      <c r="G118" s="14">
        <v>54</v>
      </c>
    </row>
    <row r="119" spans="1:7" x14ac:dyDescent="0.25">
      <c r="A119" s="1" t="s">
        <v>96</v>
      </c>
      <c r="B119" s="1" t="s">
        <v>14</v>
      </c>
      <c r="C119" s="1" t="s">
        <v>282</v>
      </c>
      <c r="D119" s="1" t="s">
        <v>229</v>
      </c>
      <c r="E119" s="1" t="s">
        <v>241</v>
      </c>
      <c r="F119" s="14">
        <v>257</v>
      </c>
      <c r="G119" s="14">
        <v>52</v>
      </c>
    </row>
    <row r="120" spans="1:7" x14ac:dyDescent="0.25">
      <c r="A120" s="1" t="s">
        <v>42</v>
      </c>
      <c r="B120" s="1" t="s">
        <v>14</v>
      </c>
      <c r="C120" s="1" t="s">
        <v>265</v>
      </c>
      <c r="D120" s="1" t="s">
        <v>229</v>
      </c>
      <c r="E120" s="1" t="s">
        <v>241</v>
      </c>
      <c r="F120" s="14" t="s">
        <v>236</v>
      </c>
      <c r="G120" s="14">
        <v>42</v>
      </c>
    </row>
    <row r="121" spans="1:7" x14ac:dyDescent="0.25">
      <c r="A121" s="1" t="s">
        <v>156</v>
      </c>
      <c r="B121" s="1" t="s">
        <v>14</v>
      </c>
      <c r="C121" s="1" t="s">
        <v>283</v>
      </c>
      <c r="D121" s="1" t="s">
        <v>229</v>
      </c>
      <c r="E121" s="1" t="s">
        <v>248</v>
      </c>
      <c r="F121" s="14">
        <v>55</v>
      </c>
      <c r="G121" s="14">
        <v>24</v>
      </c>
    </row>
    <row r="122" spans="1:7" x14ac:dyDescent="0.25">
      <c r="A122" s="1" t="s">
        <v>185</v>
      </c>
      <c r="B122" s="1" t="s">
        <v>14</v>
      </c>
      <c r="C122" s="1" t="s">
        <v>234</v>
      </c>
      <c r="D122" s="1" t="s">
        <v>229</v>
      </c>
      <c r="E122" s="1" t="s">
        <v>248</v>
      </c>
      <c r="F122" s="14">
        <v>79</v>
      </c>
      <c r="G122" s="14">
        <v>31</v>
      </c>
    </row>
    <row r="123" spans="1:7" x14ac:dyDescent="0.25">
      <c r="A123" s="1" t="s">
        <v>95</v>
      </c>
      <c r="B123" s="1" t="s">
        <v>14</v>
      </c>
      <c r="C123" s="1" t="s">
        <v>284</v>
      </c>
      <c r="D123" s="1" t="s">
        <v>229</v>
      </c>
      <c r="E123" s="1" t="s">
        <v>241</v>
      </c>
      <c r="F123" s="14" t="s">
        <v>236</v>
      </c>
      <c r="G123" s="14">
        <v>11</v>
      </c>
    </row>
    <row r="124" spans="1:7" x14ac:dyDescent="0.25">
      <c r="A124" s="1" t="s">
        <v>172</v>
      </c>
      <c r="B124" s="1" t="s">
        <v>14</v>
      </c>
      <c r="C124" s="1" t="s">
        <v>254</v>
      </c>
      <c r="D124" s="1" t="s">
        <v>229</v>
      </c>
      <c r="E124" s="1" t="s">
        <v>242</v>
      </c>
      <c r="F124" s="14">
        <v>100</v>
      </c>
      <c r="G124" s="14">
        <v>28</v>
      </c>
    </row>
    <row r="125" spans="1:7" x14ac:dyDescent="0.25">
      <c r="A125" s="1" t="s">
        <v>119</v>
      </c>
      <c r="B125" s="1" t="s">
        <v>14</v>
      </c>
      <c r="C125" s="1" t="s">
        <v>272</v>
      </c>
      <c r="D125" s="1" t="s">
        <v>229</v>
      </c>
      <c r="E125" s="1" t="s">
        <v>239</v>
      </c>
      <c r="F125" s="14">
        <v>90</v>
      </c>
      <c r="G125" s="14">
        <v>64</v>
      </c>
    </row>
    <row r="126" spans="1:7" x14ac:dyDescent="0.25">
      <c r="A126" s="1" t="s">
        <v>162</v>
      </c>
      <c r="B126" s="1" t="s">
        <v>14</v>
      </c>
      <c r="C126" s="1" t="s">
        <v>267</v>
      </c>
      <c r="D126" s="1" t="s">
        <v>229</v>
      </c>
      <c r="E126" s="1" t="s">
        <v>242</v>
      </c>
      <c r="F126" s="14">
        <v>45</v>
      </c>
      <c r="G126" s="14">
        <v>11</v>
      </c>
    </row>
    <row r="127" spans="1:7" x14ac:dyDescent="0.25">
      <c r="A127" s="1" t="s">
        <v>143</v>
      </c>
      <c r="B127" s="1" t="s">
        <v>14</v>
      </c>
      <c r="C127" s="1" t="s">
        <v>249</v>
      </c>
      <c r="D127" s="1" t="s">
        <v>229</v>
      </c>
      <c r="E127" s="1" t="s">
        <v>239</v>
      </c>
      <c r="F127" s="14">
        <v>75</v>
      </c>
      <c r="G127" s="14">
        <v>39</v>
      </c>
    </row>
    <row r="128" spans="1:7" x14ac:dyDescent="0.25">
      <c r="A128" s="1" t="s">
        <v>143</v>
      </c>
      <c r="B128" s="1" t="s">
        <v>144</v>
      </c>
      <c r="C128" s="1" t="s">
        <v>249</v>
      </c>
      <c r="D128" s="1" t="s">
        <v>229</v>
      </c>
      <c r="E128" s="1" t="s">
        <v>239</v>
      </c>
      <c r="F128" s="14">
        <v>76</v>
      </c>
      <c r="G128" s="14">
        <v>39</v>
      </c>
    </row>
    <row r="129" spans="1:7" x14ac:dyDescent="0.25">
      <c r="A129" s="1" t="s">
        <v>44</v>
      </c>
      <c r="B129" s="1" t="s">
        <v>14</v>
      </c>
      <c r="C129" s="1" t="s">
        <v>285</v>
      </c>
      <c r="D129" s="1" t="s">
        <v>229</v>
      </c>
      <c r="E129" s="1" t="s">
        <v>235</v>
      </c>
      <c r="F129" s="14">
        <v>107</v>
      </c>
      <c r="G129" s="14">
        <v>13</v>
      </c>
    </row>
    <row r="130" spans="1:7" x14ac:dyDescent="0.25">
      <c r="A130" s="1" t="s">
        <v>104</v>
      </c>
      <c r="B130" s="1" t="s">
        <v>14</v>
      </c>
      <c r="C130" s="1" t="s">
        <v>247</v>
      </c>
      <c r="D130" s="1" t="s">
        <v>229</v>
      </c>
      <c r="E130" s="1" t="s">
        <v>241</v>
      </c>
      <c r="F130" s="14">
        <v>146</v>
      </c>
      <c r="G130" s="14">
        <v>71</v>
      </c>
    </row>
    <row r="131" spans="1:7" x14ac:dyDescent="0.25">
      <c r="A131" s="1" t="s">
        <v>87</v>
      </c>
      <c r="B131" s="1" t="s">
        <v>14</v>
      </c>
      <c r="C131" s="1" t="s">
        <v>254</v>
      </c>
      <c r="D131" s="1" t="s">
        <v>229</v>
      </c>
      <c r="E131" s="1" t="s">
        <v>235</v>
      </c>
      <c r="F131" s="14">
        <v>68</v>
      </c>
      <c r="G131" s="14">
        <v>20</v>
      </c>
    </row>
    <row r="132" spans="1:7" x14ac:dyDescent="0.25">
      <c r="A132" s="1" t="s">
        <v>169</v>
      </c>
      <c r="B132" s="1" t="s">
        <v>14</v>
      </c>
      <c r="C132" s="1" t="s">
        <v>247</v>
      </c>
      <c r="D132" s="1" t="s">
        <v>229</v>
      </c>
      <c r="E132" s="1" t="s">
        <v>242</v>
      </c>
      <c r="F132" s="14">
        <v>289</v>
      </c>
      <c r="G132" s="14">
        <v>121</v>
      </c>
    </row>
    <row r="133" spans="1:7" x14ac:dyDescent="0.25">
      <c r="A133" s="1" t="s">
        <v>286</v>
      </c>
      <c r="B133" s="1" t="s">
        <v>287</v>
      </c>
      <c r="C133" s="1" t="s">
        <v>288</v>
      </c>
      <c r="D133" s="1" t="s">
        <v>229</v>
      </c>
      <c r="E133" s="1" t="s">
        <v>242</v>
      </c>
      <c r="F133" s="14">
        <v>97</v>
      </c>
      <c r="G133" s="14">
        <v>16</v>
      </c>
    </row>
    <row r="134" spans="1:7" x14ac:dyDescent="0.25">
      <c r="A134" s="1" t="s">
        <v>82</v>
      </c>
      <c r="B134" s="1" t="s">
        <v>14</v>
      </c>
      <c r="C134" s="1" t="s">
        <v>289</v>
      </c>
      <c r="D134" s="1" t="s">
        <v>229</v>
      </c>
      <c r="E134" s="1" t="s">
        <v>242</v>
      </c>
      <c r="F134" s="14">
        <v>389</v>
      </c>
      <c r="G134" s="14">
        <v>151</v>
      </c>
    </row>
    <row r="135" spans="1:7" x14ac:dyDescent="0.25">
      <c r="A135" s="1" t="s">
        <v>73</v>
      </c>
      <c r="B135" s="1" t="s">
        <v>14</v>
      </c>
      <c r="C135" s="1" t="s">
        <v>228</v>
      </c>
      <c r="D135" s="1" t="s">
        <v>229</v>
      </c>
      <c r="E135" s="1" t="s">
        <v>235</v>
      </c>
      <c r="F135" s="14">
        <v>27</v>
      </c>
      <c r="G135" s="14">
        <v>5</v>
      </c>
    </row>
    <row r="136" spans="1:7" x14ac:dyDescent="0.25">
      <c r="A136" s="1" t="s">
        <v>290</v>
      </c>
      <c r="B136" s="1" t="s">
        <v>14</v>
      </c>
      <c r="C136" s="1" t="s">
        <v>228</v>
      </c>
      <c r="D136" s="1" t="s">
        <v>229</v>
      </c>
      <c r="E136" s="1" t="s">
        <v>230</v>
      </c>
      <c r="F136" s="14">
        <v>107</v>
      </c>
      <c r="G136" s="14">
        <v>48</v>
      </c>
    </row>
    <row r="137" spans="1:7" x14ac:dyDescent="0.25">
      <c r="A137" s="1" t="s">
        <v>72</v>
      </c>
      <c r="B137" s="1" t="s">
        <v>14</v>
      </c>
      <c r="C137" s="1" t="s">
        <v>249</v>
      </c>
      <c r="D137" s="1" t="s">
        <v>229</v>
      </c>
      <c r="E137" s="1" t="s">
        <v>233</v>
      </c>
      <c r="F137" s="14">
        <v>70</v>
      </c>
      <c r="G137" s="14">
        <v>26</v>
      </c>
    </row>
    <row r="138" spans="1:7" x14ac:dyDescent="0.25">
      <c r="A138" s="1" t="s">
        <v>26</v>
      </c>
      <c r="B138" s="1" t="s">
        <v>14</v>
      </c>
      <c r="C138" s="1" t="s">
        <v>255</v>
      </c>
      <c r="D138" s="1" t="s">
        <v>229</v>
      </c>
      <c r="E138" s="1" t="s">
        <v>235</v>
      </c>
      <c r="F138" s="14">
        <v>91</v>
      </c>
      <c r="G138" s="14">
        <v>69</v>
      </c>
    </row>
    <row r="139" spans="1:7" x14ac:dyDescent="0.25">
      <c r="A139" s="1" t="s">
        <v>163</v>
      </c>
      <c r="B139" s="1" t="s">
        <v>35</v>
      </c>
      <c r="C139" s="1" t="s">
        <v>289</v>
      </c>
      <c r="D139" s="1" t="s">
        <v>229</v>
      </c>
      <c r="E139" s="1" t="s">
        <v>239</v>
      </c>
      <c r="F139" s="14">
        <v>21</v>
      </c>
      <c r="G139" s="14">
        <v>5</v>
      </c>
    </row>
    <row r="140" spans="1:7" x14ac:dyDescent="0.25">
      <c r="A140" s="1" t="s">
        <v>134</v>
      </c>
      <c r="B140" s="1" t="s">
        <v>14</v>
      </c>
      <c r="C140" s="1" t="s">
        <v>250</v>
      </c>
      <c r="D140" s="1" t="s">
        <v>229</v>
      </c>
      <c r="E140" s="1" t="s">
        <v>242</v>
      </c>
      <c r="F140" s="14">
        <v>62</v>
      </c>
      <c r="G140" s="14" t="s">
        <v>236</v>
      </c>
    </row>
    <row r="141" spans="1:7" x14ac:dyDescent="0.25">
      <c r="A141" s="1" t="s">
        <v>291</v>
      </c>
      <c r="B141" s="1" t="s">
        <v>14</v>
      </c>
      <c r="C141" s="1" t="s">
        <v>249</v>
      </c>
      <c r="D141" s="1" t="s">
        <v>229</v>
      </c>
      <c r="E141" s="1" t="s">
        <v>242</v>
      </c>
      <c r="F141" s="14">
        <v>147</v>
      </c>
      <c r="G141" s="14">
        <v>27</v>
      </c>
    </row>
    <row r="142" spans="1:7" x14ac:dyDescent="0.25">
      <c r="A142" s="1" t="s">
        <v>97</v>
      </c>
      <c r="B142" s="1" t="s">
        <v>14</v>
      </c>
      <c r="C142" s="1" t="s">
        <v>292</v>
      </c>
      <c r="D142" s="1" t="s">
        <v>229</v>
      </c>
      <c r="E142" s="1" t="s">
        <v>239</v>
      </c>
      <c r="F142" s="14">
        <v>78</v>
      </c>
      <c r="G142" s="14">
        <v>26</v>
      </c>
    </row>
    <row r="143" spans="1:7" x14ac:dyDescent="0.25">
      <c r="A143" s="1" t="s">
        <v>293</v>
      </c>
      <c r="B143" s="1" t="s">
        <v>35</v>
      </c>
      <c r="C143" s="1" t="s">
        <v>234</v>
      </c>
      <c r="D143" s="1" t="s">
        <v>229</v>
      </c>
      <c r="E143" s="1" t="s">
        <v>242</v>
      </c>
      <c r="F143" s="14">
        <v>57</v>
      </c>
      <c r="G143" s="14">
        <v>12</v>
      </c>
    </row>
    <row r="144" spans="1:7" s="1" customFormat="1" x14ac:dyDescent="0.25">
      <c r="A144" s="1" t="s">
        <v>41</v>
      </c>
      <c r="B144" s="1" t="s">
        <v>14</v>
      </c>
      <c r="C144" s="1" t="s">
        <v>253</v>
      </c>
      <c r="D144" s="1" t="s">
        <v>229</v>
      </c>
      <c r="E144" s="1" t="s">
        <v>233</v>
      </c>
      <c r="F144" s="14">
        <v>57</v>
      </c>
      <c r="G144" s="14">
        <v>25</v>
      </c>
    </row>
    <row r="145" spans="1:7" s="1" customFormat="1" x14ac:dyDescent="0.25">
      <c r="A145" s="1" t="s">
        <v>116</v>
      </c>
      <c r="B145" s="1" t="s">
        <v>14</v>
      </c>
      <c r="C145" s="1" t="s">
        <v>274</v>
      </c>
      <c r="D145" s="1" t="s">
        <v>229</v>
      </c>
      <c r="E145" s="1" t="s">
        <v>233</v>
      </c>
      <c r="F145" s="14">
        <v>75</v>
      </c>
      <c r="G145" s="14">
        <v>16</v>
      </c>
    </row>
    <row r="146" spans="1:7" s="1" customFormat="1" x14ac:dyDescent="0.25">
      <c r="A146" s="1" t="s">
        <v>17</v>
      </c>
      <c r="B146" s="1" t="s">
        <v>18</v>
      </c>
      <c r="C146" s="1" t="s">
        <v>267</v>
      </c>
      <c r="D146" s="1" t="s">
        <v>229</v>
      </c>
      <c r="E146" s="1" t="s">
        <v>233</v>
      </c>
      <c r="F146" s="14">
        <v>202</v>
      </c>
      <c r="G146" s="14">
        <v>91</v>
      </c>
    </row>
    <row r="147" spans="1:7" s="1" customFormat="1" x14ac:dyDescent="0.25">
      <c r="A147" s="1" t="s">
        <v>27</v>
      </c>
      <c r="B147" s="1" t="s">
        <v>14</v>
      </c>
      <c r="C147" s="1" t="s">
        <v>244</v>
      </c>
      <c r="D147" s="1" t="s">
        <v>229</v>
      </c>
      <c r="E147" s="1" t="s">
        <v>233</v>
      </c>
      <c r="F147" s="14">
        <v>54</v>
      </c>
      <c r="G147" s="14">
        <v>37</v>
      </c>
    </row>
    <row r="149" spans="1:7" x14ac:dyDescent="0.25">
      <c r="D149" s="2" t="s">
        <v>294</v>
      </c>
      <c r="E149" s="2">
        <v>131</v>
      </c>
    </row>
    <row r="150" spans="1:7" x14ac:dyDescent="0.25">
      <c r="D150" s="2" t="s">
        <v>295</v>
      </c>
      <c r="E150" s="2">
        <v>910</v>
      </c>
    </row>
    <row r="151" spans="1:7" x14ac:dyDescent="0.25">
      <c r="D151" s="2" t="s">
        <v>296</v>
      </c>
      <c r="E151" s="2">
        <v>6</v>
      </c>
    </row>
    <row r="152" spans="1:7" x14ac:dyDescent="0.25">
      <c r="D152" s="2" t="s">
        <v>297</v>
      </c>
      <c r="E152" s="2">
        <f>MEDIAN(F4:F147)</f>
        <v>100</v>
      </c>
    </row>
    <row r="153" spans="1:7" x14ac:dyDescent="0.25">
      <c r="D153" s="2" t="s">
        <v>298</v>
      </c>
      <c r="E153" s="2">
        <f>QUARTILE(F4:F147,1)</f>
        <v>60.75</v>
      </c>
    </row>
    <row r="154" spans="1:7" x14ac:dyDescent="0.25">
      <c r="D154" s="2" t="s">
        <v>299</v>
      </c>
      <c r="E154" s="2">
        <f>QUARTILE(F4:F147,3)</f>
        <v>149.5</v>
      </c>
    </row>
    <row r="156" spans="1:7" x14ac:dyDescent="0.25">
      <c r="D156" s="2" t="s">
        <v>300</v>
      </c>
      <c r="E156" s="2">
        <v>51</v>
      </c>
    </row>
    <row r="157" spans="1:7" x14ac:dyDescent="0.25">
      <c r="D157" s="2" t="s">
        <v>296</v>
      </c>
      <c r="E157" s="15">
        <f>MIN(G4:G147)</f>
        <v>3</v>
      </c>
    </row>
    <row r="158" spans="1:7" x14ac:dyDescent="0.25">
      <c r="D158" s="2" t="s">
        <v>301</v>
      </c>
      <c r="E158" s="15">
        <f>MAX(G4:G147)</f>
        <v>538</v>
      </c>
    </row>
    <row r="159" spans="1:7" x14ac:dyDescent="0.25">
      <c r="D159" s="2" t="s">
        <v>297</v>
      </c>
      <c r="E159" s="15">
        <f>MEDIAN(G4:G147)</f>
        <v>34.5</v>
      </c>
    </row>
    <row r="160" spans="1:7" x14ac:dyDescent="0.25">
      <c r="D160" s="2" t="s">
        <v>298</v>
      </c>
      <c r="E160" s="15">
        <f>QUARTILE(G4:G147,1)</f>
        <v>21</v>
      </c>
    </row>
    <row r="161" spans="1:5" x14ac:dyDescent="0.25">
      <c r="D161" s="2" t="s">
        <v>299</v>
      </c>
      <c r="E161" s="15">
        <f>QUARTILE(G4:G147,3)</f>
        <v>63.75</v>
      </c>
    </row>
    <row r="166" spans="1:5" x14ac:dyDescent="0.25">
      <c r="A166" t="s">
        <v>302</v>
      </c>
    </row>
  </sheetData>
  <mergeCells count="1">
    <mergeCell ref="A1:E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9"/>
  <sheetViews>
    <sheetView workbookViewId="0">
      <selection activeCell="A166" sqref="A166"/>
    </sheetView>
  </sheetViews>
  <sheetFormatPr defaultRowHeight="15" x14ac:dyDescent="0.25"/>
  <cols>
    <col min="1" max="1" width="44.28515625" customWidth="1"/>
    <col min="2" max="2" width="52.28515625" customWidth="1"/>
    <col min="4" max="4" width="43.5703125" customWidth="1"/>
    <col min="5" max="5" width="12.85546875" bestFit="1" customWidth="1"/>
    <col min="6" max="6" width="20.7109375" bestFit="1" customWidth="1"/>
  </cols>
  <sheetData>
    <row r="1" spans="1:6" x14ac:dyDescent="0.25">
      <c r="A1" s="193" t="s">
        <v>303</v>
      </c>
      <c r="B1" s="193"/>
      <c r="C1" s="193"/>
      <c r="D1" s="193"/>
      <c r="E1" s="193"/>
    </row>
    <row r="3" spans="1:6" x14ac:dyDescent="0.25">
      <c r="A3" s="2" t="s">
        <v>3</v>
      </c>
      <c r="B3" s="2" t="s">
        <v>4</v>
      </c>
      <c r="C3" s="2" t="s">
        <v>222</v>
      </c>
      <c r="D3" s="2" t="s">
        <v>223</v>
      </c>
      <c r="E3" s="2" t="s">
        <v>225</v>
      </c>
      <c r="F3" s="2" t="s">
        <v>304</v>
      </c>
    </row>
    <row r="4" spans="1:6" x14ac:dyDescent="0.25">
      <c r="A4" s="1" t="s">
        <v>305</v>
      </c>
      <c r="B4" s="1" t="s">
        <v>10</v>
      </c>
      <c r="C4" s="1" t="s">
        <v>262</v>
      </c>
      <c r="D4" s="1" t="s">
        <v>229</v>
      </c>
      <c r="E4" s="14" t="s">
        <v>236</v>
      </c>
      <c r="F4" s="1">
        <v>23</v>
      </c>
    </row>
    <row r="5" spans="1:6" x14ac:dyDescent="0.25">
      <c r="A5" s="1" t="s">
        <v>306</v>
      </c>
      <c r="B5" s="1" t="s">
        <v>10</v>
      </c>
      <c r="C5" s="1"/>
      <c r="D5" s="1" t="s">
        <v>229</v>
      </c>
      <c r="E5" s="1">
        <v>12</v>
      </c>
      <c r="F5" s="1">
        <v>3</v>
      </c>
    </row>
    <row r="6" spans="1:6" x14ac:dyDescent="0.25">
      <c r="A6" s="1" t="s">
        <v>307</v>
      </c>
      <c r="B6" s="1" t="s">
        <v>14</v>
      </c>
      <c r="C6" s="1" t="s">
        <v>255</v>
      </c>
      <c r="D6" s="1" t="s">
        <v>229</v>
      </c>
      <c r="E6" s="1">
        <v>13</v>
      </c>
      <c r="F6" s="1">
        <v>0</v>
      </c>
    </row>
    <row r="7" spans="1:6" x14ac:dyDescent="0.25">
      <c r="A7" s="1" t="s">
        <v>308</v>
      </c>
      <c r="B7" s="1" t="s">
        <v>14</v>
      </c>
      <c r="C7" s="1" t="s">
        <v>272</v>
      </c>
      <c r="D7" s="1" t="s">
        <v>229</v>
      </c>
      <c r="E7" s="1">
        <v>13</v>
      </c>
      <c r="F7" s="1">
        <v>11</v>
      </c>
    </row>
    <row r="8" spans="1:6" x14ac:dyDescent="0.25">
      <c r="A8" s="1" t="s">
        <v>309</v>
      </c>
      <c r="B8" s="1" t="s">
        <v>14</v>
      </c>
      <c r="C8" s="1" t="s">
        <v>240</v>
      </c>
      <c r="D8" s="1" t="s">
        <v>229</v>
      </c>
      <c r="E8" s="1">
        <v>14</v>
      </c>
      <c r="F8" s="1">
        <v>7</v>
      </c>
    </row>
    <row r="9" spans="1:6" x14ac:dyDescent="0.25">
      <c r="A9" s="1" t="s">
        <v>310</v>
      </c>
      <c r="B9" s="1" t="s">
        <v>311</v>
      </c>
      <c r="C9" s="1" t="s">
        <v>243</v>
      </c>
      <c r="D9" s="1" t="s">
        <v>229</v>
      </c>
      <c r="E9" s="1">
        <v>14</v>
      </c>
      <c r="F9" s="1">
        <v>13</v>
      </c>
    </row>
    <row r="10" spans="1:6" x14ac:dyDescent="0.25">
      <c r="A10" s="1" t="s">
        <v>47</v>
      </c>
      <c r="B10" s="1" t="s">
        <v>312</v>
      </c>
      <c r="C10" s="1" t="s">
        <v>276</v>
      </c>
      <c r="D10" s="1" t="s">
        <v>229</v>
      </c>
      <c r="E10" s="1">
        <v>19</v>
      </c>
      <c r="F10" s="1">
        <v>9</v>
      </c>
    </row>
    <row r="11" spans="1:6" x14ac:dyDescent="0.25">
      <c r="A11" s="1" t="s">
        <v>313</v>
      </c>
      <c r="B11" s="1" t="s">
        <v>14</v>
      </c>
      <c r="C11" s="1" t="s">
        <v>238</v>
      </c>
      <c r="D11" s="1" t="s">
        <v>229</v>
      </c>
      <c r="E11" s="1">
        <v>20</v>
      </c>
      <c r="F11" s="1">
        <v>10</v>
      </c>
    </row>
    <row r="12" spans="1:6" x14ac:dyDescent="0.25">
      <c r="A12" s="1" t="s">
        <v>47</v>
      </c>
      <c r="B12" s="1" t="s">
        <v>158</v>
      </c>
      <c r="C12" s="1" t="s">
        <v>276</v>
      </c>
      <c r="D12" s="1" t="s">
        <v>229</v>
      </c>
      <c r="E12" s="1">
        <v>24</v>
      </c>
      <c r="F12" s="1">
        <v>7</v>
      </c>
    </row>
    <row r="13" spans="1:6" x14ac:dyDescent="0.25">
      <c r="A13" s="1" t="s">
        <v>314</v>
      </c>
      <c r="B13" s="1" t="s">
        <v>315</v>
      </c>
      <c r="C13" s="1" t="s">
        <v>245</v>
      </c>
      <c r="D13" s="1" t="s">
        <v>229</v>
      </c>
      <c r="E13" s="1">
        <v>24</v>
      </c>
      <c r="F13" s="1">
        <v>22</v>
      </c>
    </row>
    <row r="14" spans="1:6" x14ac:dyDescent="0.25">
      <c r="A14" s="1" t="s">
        <v>316</v>
      </c>
      <c r="B14" s="1" t="s">
        <v>14</v>
      </c>
      <c r="C14" s="1" t="s">
        <v>317</v>
      </c>
      <c r="D14" s="1" t="s">
        <v>229</v>
      </c>
      <c r="E14" s="1">
        <v>25</v>
      </c>
      <c r="F14" s="1">
        <v>5</v>
      </c>
    </row>
    <row r="15" spans="1:6" x14ac:dyDescent="0.25">
      <c r="A15" s="1" t="s">
        <v>318</v>
      </c>
      <c r="B15" s="1" t="s">
        <v>10</v>
      </c>
      <c r="C15" s="1"/>
      <c r="D15" s="1" t="s">
        <v>229</v>
      </c>
      <c r="E15" s="1">
        <v>25</v>
      </c>
      <c r="F15" s="1">
        <v>6</v>
      </c>
    </row>
    <row r="16" spans="1:6" x14ac:dyDescent="0.25">
      <c r="A16" s="1" t="s">
        <v>47</v>
      </c>
      <c r="B16" s="1" t="s">
        <v>319</v>
      </c>
      <c r="C16" s="1" t="s">
        <v>276</v>
      </c>
      <c r="D16" s="1" t="s">
        <v>229</v>
      </c>
      <c r="E16" s="1">
        <v>28</v>
      </c>
      <c r="F16" s="1">
        <v>0</v>
      </c>
    </row>
    <row r="17" spans="1:6" x14ac:dyDescent="0.25">
      <c r="A17" s="1" t="s">
        <v>306</v>
      </c>
      <c r="B17" s="1" t="s">
        <v>14</v>
      </c>
      <c r="C17" s="1"/>
      <c r="D17" s="1" t="s">
        <v>229</v>
      </c>
      <c r="E17" s="1">
        <v>28</v>
      </c>
      <c r="F17" s="1">
        <v>26</v>
      </c>
    </row>
    <row r="18" spans="1:6" x14ac:dyDescent="0.25">
      <c r="A18" s="1" t="s">
        <v>320</v>
      </c>
      <c r="B18" s="1" t="s">
        <v>166</v>
      </c>
      <c r="C18" s="1" t="s">
        <v>244</v>
      </c>
      <c r="D18" s="1" t="s">
        <v>229</v>
      </c>
      <c r="E18" s="1">
        <v>29</v>
      </c>
      <c r="F18" s="1">
        <v>12</v>
      </c>
    </row>
    <row r="19" spans="1:6" x14ac:dyDescent="0.25">
      <c r="A19" s="1" t="s">
        <v>321</v>
      </c>
      <c r="B19" s="1" t="s">
        <v>12</v>
      </c>
      <c r="C19" s="1" t="s">
        <v>271</v>
      </c>
      <c r="D19" s="1" t="s">
        <v>229</v>
      </c>
      <c r="E19" s="1">
        <v>31</v>
      </c>
      <c r="F19" s="1">
        <v>15</v>
      </c>
    </row>
    <row r="20" spans="1:6" x14ac:dyDescent="0.25">
      <c r="A20" s="1" t="s">
        <v>322</v>
      </c>
      <c r="B20" s="1" t="s">
        <v>10</v>
      </c>
      <c r="C20" s="1" t="s">
        <v>247</v>
      </c>
      <c r="D20" s="1" t="s">
        <v>229</v>
      </c>
      <c r="E20" s="1">
        <v>32</v>
      </c>
      <c r="F20" s="1">
        <v>15</v>
      </c>
    </row>
    <row r="21" spans="1:6" x14ac:dyDescent="0.25">
      <c r="A21" s="1" t="s">
        <v>323</v>
      </c>
      <c r="B21" s="1" t="s">
        <v>324</v>
      </c>
      <c r="C21" s="1" t="s">
        <v>228</v>
      </c>
      <c r="D21" s="1" t="s">
        <v>229</v>
      </c>
      <c r="E21" s="1">
        <v>32</v>
      </c>
      <c r="F21" s="1">
        <v>16</v>
      </c>
    </row>
    <row r="22" spans="1:6" x14ac:dyDescent="0.25">
      <c r="A22" s="1" t="s">
        <v>325</v>
      </c>
      <c r="B22" s="1" t="s">
        <v>287</v>
      </c>
      <c r="C22" s="1" t="s">
        <v>272</v>
      </c>
      <c r="D22" s="1" t="s">
        <v>229</v>
      </c>
      <c r="E22" s="1">
        <v>36</v>
      </c>
      <c r="F22" s="1">
        <v>5</v>
      </c>
    </row>
    <row r="23" spans="1:6" x14ac:dyDescent="0.25">
      <c r="A23" s="1" t="s">
        <v>326</v>
      </c>
      <c r="B23" s="1" t="s">
        <v>14</v>
      </c>
      <c r="C23" s="1" t="s">
        <v>254</v>
      </c>
      <c r="D23" s="1" t="s">
        <v>229</v>
      </c>
      <c r="E23" s="1">
        <v>37</v>
      </c>
      <c r="F23" s="1">
        <v>10</v>
      </c>
    </row>
    <row r="24" spans="1:6" x14ac:dyDescent="0.25">
      <c r="A24" s="1" t="s">
        <v>327</v>
      </c>
      <c r="B24" s="1" t="s">
        <v>14</v>
      </c>
      <c r="C24" s="1" t="s">
        <v>257</v>
      </c>
      <c r="D24" s="1" t="s">
        <v>229</v>
      </c>
      <c r="E24" s="1">
        <v>40</v>
      </c>
      <c r="F24" s="1">
        <v>6</v>
      </c>
    </row>
    <row r="25" spans="1:6" x14ac:dyDescent="0.25">
      <c r="A25" s="1" t="s">
        <v>328</v>
      </c>
      <c r="B25" s="1" t="s">
        <v>14</v>
      </c>
      <c r="C25" s="1" t="s">
        <v>257</v>
      </c>
      <c r="D25" s="1" t="s">
        <v>229</v>
      </c>
      <c r="E25" s="1">
        <v>41</v>
      </c>
      <c r="F25" s="1">
        <v>18</v>
      </c>
    </row>
    <row r="26" spans="1:6" x14ac:dyDescent="0.25">
      <c r="A26" s="1" t="s">
        <v>320</v>
      </c>
      <c r="B26" s="1" t="s">
        <v>14</v>
      </c>
      <c r="C26" s="1" t="s">
        <v>244</v>
      </c>
      <c r="D26" s="1" t="s">
        <v>229</v>
      </c>
      <c r="E26" s="1">
        <v>42</v>
      </c>
      <c r="F26" s="1">
        <v>21</v>
      </c>
    </row>
    <row r="27" spans="1:6" x14ac:dyDescent="0.25">
      <c r="A27" s="1" t="s">
        <v>329</v>
      </c>
      <c r="B27" s="1" t="s">
        <v>14</v>
      </c>
      <c r="C27" s="1" t="s">
        <v>272</v>
      </c>
      <c r="D27" s="1" t="s">
        <v>229</v>
      </c>
      <c r="E27" s="1">
        <v>47</v>
      </c>
      <c r="F27" s="1">
        <v>8</v>
      </c>
    </row>
    <row r="28" spans="1:6" x14ac:dyDescent="0.25">
      <c r="A28" s="1" t="s">
        <v>330</v>
      </c>
      <c r="B28" s="1" t="s">
        <v>14</v>
      </c>
      <c r="C28" s="1" t="s">
        <v>331</v>
      </c>
      <c r="D28" s="1" t="s">
        <v>229</v>
      </c>
      <c r="E28" s="1">
        <v>47</v>
      </c>
      <c r="F28" s="1">
        <v>23</v>
      </c>
    </row>
    <row r="29" spans="1:6" x14ac:dyDescent="0.25">
      <c r="A29" s="1" t="s">
        <v>332</v>
      </c>
      <c r="B29" s="1" t="s">
        <v>10</v>
      </c>
      <c r="C29" s="1" t="s">
        <v>255</v>
      </c>
      <c r="D29" s="1" t="s">
        <v>229</v>
      </c>
      <c r="E29" s="1">
        <v>48</v>
      </c>
      <c r="F29" s="1">
        <v>19</v>
      </c>
    </row>
    <row r="30" spans="1:6" x14ac:dyDescent="0.25">
      <c r="A30" s="1" t="s">
        <v>333</v>
      </c>
      <c r="B30" s="1" t="s">
        <v>10</v>
      </c>
      <c r="C30" s="1" t="s">
        <v>245</v>
      </c>
      <c r="D30" s="1" t="s">
        <v>229</v>
      </c>
      <c r="E30" s="1">
        <v>52</v>
      </c>
      <c r="F30" s="1">
        <v>22</v>
      </c>
    </row>
    <row r="31" spans="1:6" x14ac:dyDescent="0.25">
      <c r="A31" s="1" t="s">
        <v>334</v>
      </c>
      <c r="B31" s="1" t="s">
        <v>35</v>
      </c>
      <c r="C31" s="1" t="s">
        <v>335</v>
      </c>
      <c r="D31" s="1" t="s">
        <v>229</v>
      </c>
      <c r="E31" s="1">
        <v>54</v>
      </c>
      <c r="F31" s="1">
        <v>48</v>
      </c>
    </row>
    <row r="32" spans="1:6" x14ac:dyDescent="0.25">
      <c r="A32" s="1" t="s">
        <v>336</v>
      </c>
      <c r="B32" s="1" t="s">
        <v>14</v>
      </c>
      <c r="C32" s="1" t="s">
        <v>272</v>
      </c>
      <c r="D32" s="1" t="s">
        <v>229</v>
      </c>
      <c r="E32" s="1">
        <v>55</v>
      </c>
      <c r="F32" s="1">
        <v>15</v>
      </c>
    </row>
    <row r="33" spans="1:6" x14ac:dyDescent="0.25">
      <c r="A33" s="1" t="s">
        <v>337</v>
      </c>
      <c r="B33" s="1" t="s">
        <v>12</v>
      </c>
      <c r="C33" s="1" t="s">
        <v>245</v>
      </c>
      <c r="D33" s="1" t="s">
        <v>229</v>
      </c>
      <c r="E33" s="1">
        <v>57</v>
      </c>
      <c r="F33" s="1">
        <v>19</v>
      </c>
    </row>
    <row r="34" spans="1:6" x14ac:dyDescent="0.25">
      <c r="A34" s="1" t="s">
        <v>338</v>
      </c>
      <c r="B34" s="1" t="s">
        <v>14</v>
      </c>
      <c r="C34" s="1" t="s">
        <v>339</v>
      </c>
      <c r="D34" s="1" t="s">
        <v>229</v>
      </c>
      <c r="E34" s="1">
        <v>59</v>
      </c>
      <c r="F34" s="1">
        <v>24</v>
      </c>
    </row>
    <row r="35" spans="1:6" x14ac:dyDescent="0.25">
      <c r="A35" s="1" t="s">
        <v>47</v>
      </c>
      <c r="B35" s="1" t="s">
        <v>340</v>
      </c>
      <c r="C35" s="1" t="s">
        <v>276</v>
      </c>
      <c r="D35" s="1" t="s">
        <v>229</v>
      </c>
      <c r="E35" s="1">
        <v>64</v>
      </c>
      <c r="F35" s="1">
        <v>69</v>
      </c>
    </row>
    <row r="36" spans="1:6" x14ac:dyDescent="0.25">
      <c r="A36" s="1" t="s">
        <v>107</v>
      </c>
      <c r="B36" s="1" t="s">
        <v>108</v>
      </c>
      <c r="C36" s="1" t="s">
        <v>247</v>
      </c>
      <c r="D36" s="1" t="s">
        <v>229</v>
      </c>
      <c r="E36" s="1">
        <v>69</v>
      </c>
      <c r="F36" s="1">
        <v>16</v>
      </c>
    </row>
    <row r="37" spans="1:6" x14ac:dyDescent="0.25">
      <c r="A37" s="1" t="s">
        <v>341</v>
      </c>
      <c r="B37" s="1" t="s">
        <v>12</v>
      </c>
      <c r="C37" s="1" t="s">
        <v>247</v>
      </c>
      <c r="D37" s="1" t="s">
        <v>229</v>
      </c>
      <c r="E37" s="1">
        <v>70</v>
      </c>
      <c r="F37" s="1">
        <v>20</v>
      </c>
    </row>
    <row r="38" spans="1:6" x14ac:dyDescent="0.25">
      <c r="A38" s="1" t="s">
        <v>342</v>
      </c>
      <c r="B38" s="1" t="s">
        <v>10</v>
      </c>
      <c r="C38" s="1" t="s">
        <v>276</v>
      </c>
      <c r="D38" s="1" t="s">
        <v>229</v>
      </c>
      <c r="E38" s="1">
        <v>74</v>
      </c>
      <c r="F38" s="1">
        <v>50</v>
      </c>
    </row>
    <row r="39" spans="1:6" x14ac:dyDescent="0.25">
      <c r="A39" s="1" t="s">
        <v>343</v>
      </c>
      <c r="B39" s="1" t="s">
        <v>14</v>
      </c>
      <c r="C39" s="1" t="s">
        <v>247</v>
      </c>
      <c r="D39" s="1" t="s">
        <v>229</v>
      </c>
      <c r="E39" s="1">
        <v>77</v>
      </c>
      <c r="F39" s="1">
        <v>18</v>
      </c>
    </row>
    <row r="40" spans="1:6" x14ac:dyDescent="0.25">
      <c r="A40" s="1" t="s">
        <v>344</v>
      </c>
      <c r="B40" s="1" t="s">
        <v>10</v>
      </c>
      <c r="C40" s="1" t="s">
        <v>255</v>
      </c>
      <c r="D40" s="1" t="s">
        <v>229</v>
      </c>
      <c r="E40" s="1">
        <v>77</v>
      </c>
      <c r="F40" s="1">
        <v>29</v>
      </c>
    </row>
    <row r="41" spans="1:6" x14ac:dyDescent="0.25">
      <c r="A41" s="1" t="s">
        <v>345</v>
      </c>
      <c r="B41" s="1" t="s">
        <v>14</v>
      </c>
      <c r="C41" s="1" t="s">
        <v>281</v>
      </c>
      <c r="D41" s="1" t="s">
        <v>229</v>
      </c>
      <c r="E41" s="1">
        <v>90</v>
      </c>
      <c r="F41" s="1">
        <v>25</v>
      </c>
    </row>
    <row r="42" spans="1:6" x14ac:dyDescent="0.25">
      <c r="A42" s="1" t="s">
        <v>346</v>
      </c>
      <c r="B42" s="1" t="s">
        <v>14</v>
      </c>
      <c r="C42" s="1" t="s">
        <v>289</v>
      </c>
      <c r="D42" s="1" t="s">
        <v>229</v>
      </c>
      <c r="E42" s="1">
        <v>90</v>
      </c>
      <c r="F42" s="1">
        <v>62</v>
      </c>
    </row>
    <row r="43" spans="1:6" x14ac:dyDescent="0.25">
      <c r="A43" s="1" t="s">
        <v>347</v>
      </c>
      <c r="B43" s="1" t="s">
        <v>166</v>
      </c>
      <c r="C43" s="1" t="s">
        <v>247</v>
      </c>
      <c r="D43" s="1" t="s">
        <v>229</v>
      </c>
      <c r="E43" s="1">
        <v>95</v>
      </c>
      <c r="F43" s="1">
        <v>30</v>
      </c>
    </row>
    <row r="44" spans="1:6" x14ac:dyDescent="0.25">
      <c r="A44" s="1" t="s">
        <v>348</v>
      </c>
      <c r="B44" s="1" t="s">
        <v>10</v>
      </c>
      <c r="C44" s="1" t="s">
        <v>247</v>
      </c>
      <c r="D44" s="1" t="s">
        <v>229</v>
      </c>
      <c r="E44" s="1">
        <v>109</v>
      </c>
      <c r="F44" s="1">
        <v>51</v>
      </c>
    </row>
    <row r="45" spans="1:6" x14ac:dyDescent="0.25">
      <c r="A45" s="1" t="s">
        <v>169</v>
      </c>
      <c r="B45" s="1" t="s">
        <v>349</v>
      </c>
      <c r="C45" s="1" t="s">
        <v>247</v>
      </c>
      <c r="D45" s="1" t="s">
        <v>229</v>
      </c>
      <c r="E45" s="1">
        <v>109</v>
      </c>
      <c r="F45" s="1">
        <v>62</v>
      </c>
    </row>
    <row r="46" spans="1:6" x14ac:dyDescent="0.25">
      <c r="A46" s="1" t="s">
        <v>350</v>
      </c>
      <c r="B46" s="1" t="s">
        <v>14</v>
      </c>
      <c r="C46" s="1" t="s">
        <v>249</v>
      </c>
      <c r="D46" s="1" t="s">
        <v>229</v>
      </c>
      <c r="E46" s="1">
        <v>111</v>
      </c>
      <c r="F46" s="1">
        <v>52</v>
      </c>
    </row>
    <row r="47" spans="1:6" x14ac:dyDescent="0.25">
      <c r="A47" s="1" t="s">
        <v>351</v>
      </c>
      <c r="B47" s="1" t="s">
        <v>10</v>
      </c>
      <c r="C47" s="1" t="s">
        <v>247</v>
      </c>
      <c r="D47" s="1" t="s">
        <v>229</v>
      </c>
      <c r="E47" s="1">
        <v>118</v>
      </c>
      <c r="F47" s="1">
        <v>58</v>
      </c>
    </row>
    <row r="48" spans="1:6" x14ac:dyDescent="0.25">
      <c r="A48" s="1" t="s">
        <v>9</v>
      </c>
      <c r="B48" s="1" t="s">
        <v>35</v>
      </c>
      <c r="C48" s="1" t="s">
        <v>281</v>
      </c>
      <c r="D48" s="1" t="s">
        <v>229</v>
      </c>
      <c r="E48" s="1">
        <v>123</v>
      </c>
      <c r="F48" s="1">
        <v>59</v>
      </c>
    </row>
    <row r="49" spans="1:21" x14ac:dyDescent="0.25">
      <c r="A49" s="1" t="s">
        <v>169</v>
      </c>
      <c r="B49" s="1" t="s">
        <v>10</v>
      </c>
      <c r="C49" s="1" t="s">
        <v>247</v>
      </c>
      <c r="D49" s="1" t="s">
        <v>229</v>
      </c>
      <c r="E49" s="1">
        <v>127</v>
      </c>
      <c r="F49" s="1">
        <v>62</v>
      </c>
    </row>
    <row r="50" spans="1:21" x14ac:dyDescent="0.25">
      <c r="A50" s="1" t="s">
        <v>352</v>
      </c>
      <c r="B50" s="1" t="s">
        <v>10</v>
      </c>
      <c r="C50" s="1" t="s">
        <v>234</v>
      </c>
      <c r="D50" s="1" t="s">
        <v>229</v>
      </c>
      <c r="E50" s="1">
        <v>131</v>
      </c>
      <c r="F50" s="1">
        <v>61</v>
      </c>
    </row>
    <row r="51" spans="1:21" x14ac:dyDescent="0.25">
      <c r="A51" s="1" t="s">
        <v>169</v>
      </c>
      <c r="B51" s="1" t="s">
        <v>353</v>
      </c>
      <c r="C51" s="1" t="s">
        <v>247</v>
      </c>
      <c r="D51" s="1" t="s">
        <v>229</v>
      </c>
      <c r="E51" s="1">
        <v>142</v>
      </c>
      <c r="F51" s="1">
        <v>86</v>
      </c>
    </row>
    <row r="52" spans="1:21" x14ac:dyDescent="0.25">
      <c r="A52" s="1" t="s">
        <v>354</v>
      </c>
      <c r="B52" s="1" t="s">
        <v>355</v>
      </c>
      <c r="C52" s="1" t="s">
        <v>254</v>
      </c>
      <c r="D52" s="1" t="s">
        <v>229</v>
      </c>
      <c r="E52" s="1">
        <v>150</v>
      </c>
      <c r="F52" s="1">
        <v>0</v>
      </c>
    </row>
    <row r="53" spans="1:21" x14ac:dyDescent="0.25">
      <c r="A53" s="1" t="s">
        <v>356</v>
      </c>
      <c r="B53" s="1" t="s">
        <v>14</v>
      </c>
      <c r="C53" s="1" t="s">
        <v>243</v>
      </c>
      <c r="D53" s="1" t="s">
        <v>229</v>
      </c>
      <c r="E53" s="1">
        <v>160</v>
      </c>
      <c r="F53" s="1">
        <v>50</v>
      </c>
    </row>
    <row r="54" spans="1:21" x14ac:dyDescent="0.25">
      <c r="A54" s="1" t="s">
        <v>357</v>
      </c>
      <c r="B54" s="1" t="s">
        <v>14</v>
      </c>
      <c r="C54" s="1" t="s">
        <v>289</v>
      </c>
      <c r="D54" s="1" t="s">
        <v>229</v>
      </c>
      <c r="E54" s="1">
        <v>164</v>
      </c>
      <c r="F54" s="1">
        <v>29</v>
      </c>
    </row>
    <row r="55" spans="1:21" x14ac:dyDescent="0.25">
      <c r="A55" s="1" t="s">
        <v>358</v>
      </c>
      <c r="B55" s="1" t="s">
        <v>10</v>
      </c>
      <c r="C55" s="1" t="s">
        <v>250</v>
      </c>
      <c r="D55" s="1" t="s">
        <v>229</v>
      </c>
      <c r="E55" s="1">
        <v>199</v>
      </c>
      <c r="F55" s="1">
        <v>80</v>
      </c>
    </row>
    <row r="56" spans="1:21" x14ac:dyDescent="0.25">
      <c r="A56" s="1" t="s">
        <v>359</v>
      </c>
      <c r="B56" s="1" t="s">
        <v>14</v>
      </c>
      <c r="C56" s="1" t="s">
        <v>243</v>
      </c>
      <c r="D56" s="1" t="s">
        <v>229</v>
      </c>
      <c r="E56" s="1">
        <v>240</v>
      </c>
      <c r="F56" s="1">
        <v>118</v>
      </c>
    </row>
    <row r="57" spans="1:21" x14ac:dyDescent="0.25">
      <c r="A57" s="1" t="s">
        <v>360</v>
      </c>
      <c r="B57" s="1" t="s">
        <v>35</v>
      </c>
      <c r="C57" s="1" t="s">
        <v>264</v>
      </c>
      <c r="D57" s="1" t="s">
        <v>229</v>
      </c>
      <c r="E57" s="1">
        <v>256</v>
      </c>
      <c r="F57" s="1">
        <v>54</v>
      </c>
    </row>
    <row r="58" spans="1:21" x14ac:dyDescent="0.25">
      <c r="A58" s="1" t="s">
        <v>361</v>
      </c>
      <c r="B58" s="1" t="s">
        <v>10</v>
      </c>
      <c r="C58" s="1" t="s">
        <v>232</v>
      </c>
      <c r="D58" s="1" t="s">
        <v>229</v>
      </c>
      <c r="E58" s="1">
        <v>284</v>
      </c>
      <c r="F58" s="1">
        <v>145</v>
      </c>
    </row>
    <row r="59" spans="1:21" x14ac:dyDescent="0.25">
      <c r="A59" s="1" t="s">
        <v>362</v>
      </c>
      <c r="B59" s="1" t="s">
        <v>10</v>
      </c>
      <c r="C59" s="1" t="s">
        <v>252</v>
      </c>
      <c r="D59" s="1" t="s">
        <v>229</v>
      </c>
      <c r="E59" s="1">
        <v>288</v>
      </c>
      <c r="F59" s="1">
        <v>126</v>
      </c>
    </row>
    <row r="60" spans="1:21" x14ac:dyDescent="0.25">
      <c r="A60" s="1" t="s">
        <v>363</v>
      </c>
      <c r="B60" s="1" t="s">
        <v>10</v>
      </c>
      <c r="C60" s="1" t="s">
        <v>255</v>
      </c>
      <c r="D60" s="1" t="s">
        <v>229</v>
      </c>
      <c r="E60" s="1">
        <v>369</v>
      </c>
      <c r="F60" s="1">
        <v>117</v>
      </c>
    </row>
    <row r="61" spans="1:21" x14ac:dyDescent="0.25">
      <c r="A61" s="1" t="s">
        <v>364</v>
      </c>
      <c r="B61" s="1" t="s">
        <v>10</v>
      </c>
      <c r="C61" s="1" t="s">
        <v>245</v>
      </c>
      <c r="D61" s="1" t="s">
        <v>229</v>
      </c>
      <c r="E61" s="1">
        <v>477</v>
      </c>
      <c r="F61" s="1">
        <v>231</v>
      </c>
    </row>
    <row r="62" spans="1:21" x14ac:dyDescent="0.25">
      <c r="A62" s="1" t="s">
        <v>305</v>
      </c>
      <c r="B62" s="1" t="s">
        <v>35</v>
      </c>
      <c r="C62" s="1" t="s">
        <v>262</v>
      </c>
      <c r="D62" s="1" t="s">
        <v>229</v>
      </c>
      <c r="E62" s="14" t="s">
        <v>236</v>
      </c>
      <c r="F62" s="1">
        <v>62</v>
      </c>
      <c r="G62" s="1"/>
      <c r="H62" s="1"/>
      <c r="I62" s="1"/>
      <c r="J62" s="1"/>
      <c r="K62" s="1"/>
      <c r="L62" s="1"/>
      <c r="M62" s="1"/>
      <c r="N62" s="1"/>
      <c r="O62" s="1"/>
      <c r="P62" s="1"/>
      <c r="Q62" s="1"/>
      <c r="R62" s="1"/>
      <c r="S62" s="1"/>
      <c r="T62" s="1"/>
      <c r="U62" s="1"/>
    </row>
    <row r="63" spans="1:21" x14ac:dyDescent="0.25">
      <c r="A63" s="1"/>
      <c r="B63" s="1"/>
      <c r="C63" s="1"/>
      <c r="D63" s="1"/>
      <c r="E63" s="1"/>
      <c r="F63" s="1"/>
      <c r="G63" s="1"/>
      <c r="H63" s="1"/>
      <c r="I63" s="1"/>
      <c r="J63" s="1"/>
      <c r="K63" s="1"/>
      <c r="L63" s="1"/>
      <c r="M63" s="1"/>
      <c r="N63" s="1"/>
      <c r="O63" s="1"/>
      <c r="P63" s="1"/>
      <c r="Q63" s="1"/>
      <c r="R63" s="1"/>
      <c r="S63" s="1"/>
      <c r="T63" s="1"/>
      <c r="U63" s="1"/>
    </row>
    <row r="64" spans="1:21" x14ac:dyDescent="0.25">
      <c r="A64" s="1"/>
      <c r="B64" s="1"/>
      <c r="C64" s="1"/>
      <c r="D64" s="2" t="s">
        <v>365</v>
      </c>
      <c r="E64" s="2">
        <v>91</v>
      </c>
    </row>
    <row r="65" spans="1:5" x14ac:dyDescent="0.25">
      <c r="A65" s="1"/>
      <c r="B65" s="1"/>
      <c r="C65" s="1"/>
      <c r="D65" s="2" t="s">
        <v>296</v>
      </c>
      <c r="E65" s="2">
        <v>12</v>
      </c>
    </row>
    <row r="66" spans="1:5" x14ac:dyDescent="0.25">
      <c r="A66" s="1"/>
      <c r="B66" s="1"/>
      <c r="C66" s="1"/>
      <c r="D66" s="2" t="s">
        <v>301</v>
      </c>
      <c r="E66" s="2">
        <v>477</v>
      </c>
    </row>
    <row r="67" spans="1:5" x14ac:dyDescent="0.25">
      <c r="A67" s="1"/>
      <c r="B67" s="1"/>
      <c r="C67" s="1"/>
      <c r="D67" s="2" t="s">
        <v>297</v>
      </c>
      <c r="E67" s="2">
        <f>MEDIAN(E5:E62)</f>
        <v>57</v>
      </c>
    </row>
    <row r="68" spans="1:5" x14ac:dyDescent="0.25">
      <c r="A68" s="1"/>
      <c r="B68" s="1"/>
      <c r="C68" s="1"/>
      <c r="D68" s="2" t="s">
        <v>298</v>
      </c>
      <c r="E68" s="2">
        <f>QUARTILE(E5:E61,1)</f>
        <v>31</v>
      </c>
    </row>
    <row r="69" spans="1:5" x14ac:dyDescent="0.25">
      <c r="A69" s="1"/>
      <c r="B69" s="1"/>
      <c r="C69" s="1"/>
      <c r="D69" s="2" t="s">
        <v>299</v>
      </c>
      <c r="E69" s="2">
        <f>QUARTILE(E5:E61,3)</f>
        <v>118</v>
      </c>
    </row>
    <row r="71" spans="1:5" x14ac:dyDescent="0.25">
      <c r="D71" s="2" t="s">
        <v>300</v>
      </c>
      <c r="E71" s="2">
        <v>38</v>
      </c>
    </row>
    <row r="72" spans="1:5" x14ac:dyDescent="0.25">
      <c r="D72" s="2" t="s">
        <v>296</v>
      </c>
      <c r="E72" s="2">
        <v>0</v>
      </c>
    </row>
    <row r="73" spans="1:5" x14ac:dyDescent="0.25">
      <c r="D73" s="2" t="s">
        <v>301</v>
      </c>
      <c r="E73" s="2">
        <v>231</v>
      </c>
    </row>
    <row r="74" spans="1:5" x14ac:dyDescent="0.25">
      <c r="D74" s="2" t="s">
        <v>297</v>
      </c>
      <c r="E74" s="2">
        <f>MEDIAN(F5:F62)</f>
        <v>22</v>
      </c>
    </row>
    <row r="75" spans="1:5" x14ac:dyDescent="0.25">
      <c r="D75" s="2" t="s">
        <v>298</v>
      </c>
      <c r="E75" s="15">
        <f>QUARTILE(F4:F62,1)</f>
        <v>11.5</v>
      </c>
    </row>
    <row r="76" spans="1:5" x14ac:dyDescent="0.25">
      <c r="D76" s="2" t="s">
        <v>299</v>
      </c>
      <c r="E76" s="15">
        <f>QUARTILE(F4:F62,3)</f>
        <v>56</v>
      </c>
    </row>
    <row r="79" spans="1:5" x14ac:dyDescent="0.25">
      <c r="A79" t="s">
        <v>366</v>
      </c>
    </row>
  </sheetData>
  <mergeCells count="1">
    <mergeCell ref="A1:E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7"/>
  <sheetViews>
    <sheetView workbookViewId="0">
      <selection activeCell="A3" sqref="A3"/>
    </sheetView>
  </sheetViews>
  <sheetFormatPr defaultRowHeight="15" x14ac:dyDescent="0.25"/>
  <cols>
    <col min="1" max="1" width="39.5703125" style="174" customWidth="1"/>
    <col min="2" max="2" width="25.42578125" style="174" customWidth="1"/>
    <col min="3" max="9" width="9.140625" style="174"/>
  </cols>
  <sheetData>
    <row r="1" spans="1:9" x14ac:dyDescent="0.25">
      <c r="A1" s="190"/>
      <c r="B1" s="190"/>
      <c r="C1" s="190"/>
      <c r="D1" s="211" t="s">
        <v>555</v>
      </c>
      <c r="E1" s="211"/>
      <c r="F1" s="211"/>
      <c r="G1" s="211"/>
      <c r="H1" s="211"/>
      <c r="I1" s="211"/>
    </row>
    <row r="2" spans="1:9" x14ac:dyDescent="0.25">
      <c r="A2" s="190" t="s">
        <v>3</v>
      </c>
      <c r="B2" s="190" t="s">
        <v>4</v>
      </c>
      <c r="C2" s="190" t="s">
        <v>960</v>
      </c>
      <c r="D2" s="212" t="s">
        <v>903</v>
      </c>
      <c r="E2" s="212" t="s">
        <v>904</v>
      </c>
      <c r="F2" s="212" t="s">
        <v>905</v>
      </c>
      <c r="G2" s="212" t="s">
        <v>906</v>
      </c>
      <c r="H2" s="212" t="s">
        <v>907</v>
      </c>
      <c r="I2" s="212" t="s">
        <v>961</v>
      </c>
    </row>
    <row r="3" spans="1:9" x14ac:dyDescent="0.25">
      <c r="A3" s="174" t="s">
        <v>227</v>
      </c>
      <c r="B3" s="213" t="s">
        <v>14</v>
      </c>
      <c r="C3" s="213"/>
      <c r="D3" s="214">
        <v>67</v>
      </c>
      <c r="E3" s="214">
        <v>4</v>
      </c>
      <c r="F3" s="214">
        <v>4</v>
      </c>
      <c r="G3" s="214">
        <v>90</v>
      </c>
      <c r="H3" s="214">
        <v>70</v>
      </c>
      <c r="I3" s="214">
        <v>4</v>
      </c>
    </row>
    <row r="4" spans="1:9" x14ac:dyDescent="0.25">
      <c r="A4" s="174" t="s">
        <v>115</v>
      </c>
      <c r="B4" s="213" t="s">
        <v>14</v>
      </c>
      <c r="C4" s="213"/>
      <c r="D4" s="214">
        <v>71</v>
      </c>
      <c r="E4" s="214"/>
      <c r="F4" s="214">
        <v>2</v>
      </c>
      <c r="G4" s="214">
        <v>45</v>
      </c>
      <c r="H4" s="214"/>
      <c r="I4" s="214">
        <v>20</v>
      </c>
    </row>
    <row r="5" spans="1:9" x14ac:dyDescent="0.25">
      <c r="A5" s="174" t="s">
        <v>109</v>
      </c>
      <c r="B5" s="213" t="s">
        <v>14</v>
      </c>
      <c r="C5" s="213"/>
      <c r="D5" s="214">
        <v>140</v>
      </c>
      <c r="E5" s="214">
        <v>12</v>
      </c>
      <c r="F5" s="214">
        <v>8</v>
      </c>
      <c r="G5" s="214">
        <v>51</v>
      </c>
      <c r="H5" s="214">
        <v>33</v>
      </c>
      <c r="I5" s="214">
        <v>37</v>
      </c>
    </row>
    <row r="6" spans="1:9" x14ac:dyDescent="0.25">
      <c r="A6" s="174" t="s">
        <v>124</v>
      </c>
      <c r="B6" s="213" t="s">
        <v>14</v>
      </c>
      <c r="C6" s="213"/>
      <c r="D6" s="214">
        <v>276</v>
      </c>
      <c r="E6" s="214">
        <v>64</v>
      </c>
      <c r="F6" s="214">
        <v>4</v>
      </c>
      <c r="G6" s="214">
        <v>45</v>
      </c>
      <c r="H6" s="214">
        <v>64</v>
      </c>
      <c r="I6" s="214">
        <v>9</v>
      </c>
    </row>
    <row r="7" spans="1:9" x14ac:dyDescent="0.25">
      <c r="A7" s="174" t="s">
        <v>150</v>
      </c>
      <c r="B7" s="213" t="s">
        <v>14</v>
      </c>
      <c r="C7" s="213"/>
      <c r="D7" s="214">
        <v>27</v>
      </c>
      <c r="E7" s="214">
        <v>0</v>
      </c>
      <c r="F7" s="214">
        <v>11</v>
      </c>
      <c r="G7" s="214">
        <v>67</v>
      </c>
      <c r="H7" s="214">
        <v>78</v>
      </c>
      <c r="I7" s="214">
        <v>48</v>
      </c>
    </row>
    <row r="8" spans="1:9" x14ac:dyDescent="0.25">
      <c r="A8" s="174" t="s">
        <v>878</v>
      </c>
      <c r="B8" s="213" t="s">
        <v>14</v>
      </c>
      <c r="C8" s="213"/>
      <c r="D8" s="214">
        <v>29</v>
      </c>
      <c r="E8" s="214">
        <v>28</v>
      </c>
      <c r="F8" s="214">
        <v>0</v>
      </c>
      <c r="G8" s="214">
        <v>72</v>
      </c>
      <c r="H8" s="214">
        <v>69</v>
      </c>
      <c r="I8" s="214">
        <v>41</v>
      </c>
    </row>
    <row r="9" spans="1:9" x14ac:dyDescent="0.25">
      <c r="A9" s="174" t="s">
        <v>879</v>
      </c>
      <c r="B9" s="213" t="s">
        <v>14</v>
      </c>
      <c r="C9" s="213"/>
      <c r="D9" s="214">
        <v>556</v>
      </c>
      <c r="E9" s="214">
        <v>3</v>
      </c>
      <c r="F9" s="214">
        <v>3</v>
      </c>
      <c r="G9" s="214">
        <v>65</v>
      </c>
      <c r="H9" s="214">
        <v>80</v>
      </c>
      <c r="I9" s="214">
        <v>58</v>
      </c>
    </row>
    <row r="10" spans="1:9" x14ac:dyDescent="0.25">
      <c r="A10" s="174" t="s">
        <v>106</v>
      </c>
      <c r="B10" s="213" t="s">
        <v>14</v>
      </c>
      <c r="C10" s="213"/>
      <c r="D10" s="214">
        <v>79</v>
      </c>
      <c r="E10" s="214">
        <v>3</v>
      </c>
      <c r="F10" s="214">
        <v>12</v>
      </c>
      <c r="G10" s="214">
        <v>65</v>
      </c>
      <c r="H10" s="214">
        <v>31</v>
      </c>
      <c r="I10" s="214">
        <v>20</v>
      </c>
    </row>
    <row r="11" spans="1:9" x14ac:dyDescent="0.25">
      <c r="A11" s="174" t="s">
        <v>110</v>
      </c>
      <c r="B11" s="213" t="s">
        <v>14</v>
      </c>
      <c r="C11" s="213"/>
      <c r="D11" s="214">
        <v>133</v>
      </c>
      <c r="E11" s="214">
        <v>11</v>
      </c>
      <c r="F11" s="214">
        <v>1</v>
      </c>
      <c r="G11" s="214">
        <v>59</v>
      </c>
      <c r="H11" s="214">
        <v>62</v>
      </c>
      <c r="I11" s="214">
        <v>17</v>
      </c>
    </row>
    <row r="12" spans="1:9" x14ac:dyDescent="0.25">
      <c r="A12" s="174" t="s">
        <v>138</v>
      </c>
      <c r="B12" s="213" t="s">
        <v>14</v>
      </c>
      <c r="C12" s="213"/>
      <c r="D12" s="214">
        <v>179</v>
      </c>
      <c r="E12" s="214">
        <v>38</v>
      </c>
      <c r="F12" s="214">
        <v>2</v>
      </c>
      <c r="G12" s="214">
        <v>66</v>
      </c>
      <c r="H12" s="214">
        <v>95</v>
      </c>
      <c r="I12" s="214">
        <v>95</v>
      </c>
    </row>
    <row r="13" spans="1:9" x14ac:dyDescent="0.25">
      <c r="A13" s="174" t="s">
        <v>193</v>
      </c>
      <c r="B13" s="213" t="s">
        <v>14</v>
      </c>
      <c r="C13" s="213"/>
      <c r="D13" s="214">
        <v>42</v>
      </c>
      <c r="E13" s="214">
        <v>0</v>
      </c>
      <c r="F13" s="214">
        <v>10</v>
      </c>
      <c r="G13" s="214">
        <v>50</v>
      </c>
      <c r="H13" s="214">
        <v>20</v>
      </c>
      <c r="I13" s="214">
        <v>10</v>
      </c>
    </row>
    <row r="14" spans="1:9" x14ac:dyDescent="0.25">
      <c r="A14" s="174" t="s">
        <v>112</v>
      </c>
      <c r="B14" s="213" t="s">
        <v>14</v>
      </c>
      <c r="C14" s="213"/>
      <c r="D14" s="214">
        <v>41</v>
      </c>
      <c r="E14" s="214"/>
      <c r="F14" s="214">
        <v>5</v>
      </c>
      <c r="G14" s="214">
        <v>44</v>
      </c>
      <c r="H14" s="214"/>
      <c r="I14" s="214">
        <v>37</v>
      </c>
    </row>
    <row r="15" spans="1:9" x14ac:dyDescent="0.25">
      <c r="A15" s="174" t="s">
        <v>142</v>
      </c>
      <c r="B15" s="213" t="s">
        <v>14</v>
      </c>
      <c r="C15" s="213"/>
      <c r="D15" s="214">
        <v>100</v>
      </c>
      <c r="E15" s="214">
        <v>52</v>
      </c>
      <c r="F15" s="214">
        <v>17</v>
      </c>
      <c r="G15" s="214">
        <v>52</v>
      </c>
      <c r="H15" s="214">
        <v>0</v>
      </c>
      <c r="I15" s="214">
        <v>17</v>
      </c>
    </row>
    <row r="16" spans="1:9" x14ac:dyDescent="0.25">
      <c r="A16" s="174" t="s">
        <v>175</v>
      </c>
      <c r="B16" s="213" t="s">
        <v>14</v>
      </c>
      <c r="C16" s="213"/>
      <c r="D16" s="214">
        <v>49</v>
      </c>
      <c r="E16" s="214">
        <v>0</v>
      </c>
      <c r="F16" s="214">
        <v>2</v>
      </c>
      <c r="G16" s="214">
        <v>55</v>
      </c>
      <c r="H16" s="214">
        <v>0</v>
      </c>
      <c r="I16" s="214">
        <v>61</v>
      </c>
    </row>
    <row r="17" spans="1:9" x14ac:dyDescent="0.25">
      <c r="A17" s="174" t="s">
        <v>57</v>
      </c>
      <c r="B17" s="213" t="s">
        <v>14</v>
      </c>
      <c r="C17" s="213"/>
      <c r="D17" s="214">
        <v>71</v>
      </c>
      <c r="E17" s="214"/>
      <c r="F17" s="214">
        <v>3</v>
      </c>
      <c r="G17" s="214">
        <v>58</v>
      </c>
      <c r="H17" s="214"/>
      <c r="I17" s="214">
        <v>62</v>
      </c>
    </row>
    <row r="18" spans="1:9" x14ac:dyDescent="0.25">
      <c r="A18" s="174" t="s">
        <v>24</v>
      </c>
      <c r="B18" s="213" t="s">
        <v>14</v>
      </c>
      <c r="C18" s="213"/>
      <c r="D18" s="214">
        <v>36</v>
      </c>
      <c r="E18" s="214">
        <v>3</v>
      </c>
      <c r="F18" s="214">
        <v>19</v>
      </c>
      <c r="G18" s="214">
        <v>61</v>
      </c>
      <c r="H18" s="214"/>
      <c r="I18" s="214">
        <v>31</v>
      </c>
    </row>
    <row r="19" spans="1:9" x14ac:dyDescent="0.25">
      <c r="A19" s="174" t="s">
        <v>123</v>
      </c>
      <c r="B19" s="213" t="s">
        <v>14</v>
      </c>
      <c r="C19" s="213"/>
      <c r="D19" s="214">
        <v>316</v>
      </c>
      <c r="E19" s="214">
        <v>3</v>
      </c>
      <c r="F19" s="214">
        <v>1</v>
      </c>
      <c r="G19" s="214">
        <v>69</v>
      </c>
      <c r="H19" s="214">
        <v>100</v>
      </c>
      <c r="I19" s="214">
        <v>71</v>
      </c>
    </row>
    <row r="20" spans="1:9" x14ac:dyDescent="0.25">
      <c r="A20" s="174" t="s">
        <v>181</v>
      </c>
      <c r="B20" s="213" t="s">
        <v>14</v>
      </c>
      <c r="C20" s="213"/>
      <c r="D20" s="214">
        <v>28</v>
      </c>
      <c r="E20" s="214">
        <v>7</v>
      </c>
      <c r="F20" s="214">
        <v>4</v>
      </c>
      <c r="G20" s="214">
        <v>61</v>
      </c>
      <c r="H20" s="214">
        <v>61</v>
      </c>
      <c r="I20" s="214">
        <v>61</v>
      </c>
    </row>
    <row r="21" spans="1:9" x14ac:dyDescent="0.25">
      <c r="A21" s="174" t="s">
        <v>91</v>
      </c>
      <c r="B21" s="213" t="s">
        <v>14</v>
      </c>
      <c r="C21" s="213"/>
      <c r="D21" s="214">
        <v>122</v>
      </c>
      <c r="E21" s="214">
        <v>0</v>
      </c>
      <c r="F21" s="214">
        <v>0</v>
      </c>
      <c r="G21" s="214">
        <v>58</v>
      </c>
      <c r="H21" s="214">
        <v>8</v>
      </c>
      <c r="I21" s="214">
        <v>58</v>
      </c>
    </row>
    <row r="22" spans="1:9" x14ac:dyDescent="0.25">
      <c r="A22" s="174" t="s">
        <v>147</v>
      </c>
      <c r="B22" s="213" t="s">
        <v>14</v>
      </c>
      <c r="C22" s="213"/>
      <c r="D22" s="214">
        <v>126</v>
      </c>
      <c r="E22" s="214"/>
      <c r="F22" s="214">
        <v>0</v>
      </c>
      <c r="G22" s="214">
        <v>69</v>
      </c>
      <c r="H22" s="214"/>
      <c r="I22" s="214">
        <v>74</v>
      </c>
    </row>
    <row r="23" spans="1:9" x14ac:dyDescent="0.25">
      <c r="A23" s="174" t="s">
        <v>107</v>
      </c>
      <c r="B23" s="213" t="s">
        <v>108</v>
      </c>
      <c r="C23" s="213"/>
      <c r="D23" s="214">
        <v>80</v>
      </c>
      <c r="E23" s="214">
        <v>0</v>
      </c>
      <c r="F23" s="214">
        <v>4</v>
      </c>
      <c r="G23" s="214">
        <v>53</v>
      </c>
      <c r="H23" s="214"/>
      <c r="I23" s="214">
        <v>75</v>
      </c>
    </row>
    <row r="24" spans="1:9" x14ac:dyDescent="0.25">
      <c r="A24" s="174" t="s">
        <v>67</v>
      </c>
      <c r="B24" s="213" t="s">
        <v>14</v>
      </c>
      <c r="C24" s="213"/>
      <c r="D24" s="214">
        <v>252</v>
      </c>
      <c r="E24" s="214"/>
      <c r="F24" s="214">
        <v>10</v>
      </c>
      <c r="G24" s="214">
        <v>65</v>
      </c>
      <c r="H24" s="214"/>
      <c r="I24" s="214">
        <v>77</v>
      </c>
    </row>
    <row r="25" spans="1:9" x14ac:dyDescent="0.25">
      <c r="A25" s="174" t="s">
        <v>148</v>
      </c>
      <c r="B25" s="213" t="s">
        <v>14</v>
      </c>
      <c r="C25" s="213"/>
      <c r="D25" s="214">
        <v>18</v>
      </c>
      <c r="E25" s="214"/>
      <c r="F25" s="214">
        <v>0</v>
      </c>
      <c r="G25" s="214">
        <v>61</v>
      </c>
      <c r="H25" s="214"/>
      <c r="I25" s="214">
        <v>56</v>
      </c>
    </row>
    <row r="26" spans="1:9" x14ac:dyDescent="0.25">
      <c r="A26" s="174" t="s">
        <v>167</v>
      </c>
      <c r="B26" s="213" t="s">
        <v>158</v>
      </c>
      <c r="C26" s="213"/>
      <c r="D26" s="214">
        <v>76</v>
      </c>
      <c r="E26" s="214">
        <v>9</v>
      </c>
      <c r="F26" s="214">
        <v>8</v>
      </c>
      <c r="G26" s="214">
        <v>58</v>
      </c>
      <c r="H26" s="214">
        <v>80</v>
      </c>
      <c r="I26" s="214">
        <v>13</v>
      </c>
    </row>
    <row r="27" spans="1:9" x14ac:dyDescent="0.25">
      <c r="A27" s="174" t="s">
        <v>167</v>
      </c>
      <c r="B27" s="213" t="s">
        <v>180</v>
      </c>
      <c r="C27" s="213"/>
      <c r="D27" s="214">
        <v>233</v>
      </c>
      <c r="E27" s="214">
        <v>75</v>
      </c>
      <c r="F27" s="214">
        <v>40</v>
      </c>
      <c r="G27" s="214">
        <v>61</v>
      </c>
      <c r="H27" s="214">
        <v>6</v>
      </c>
      <c r="I27" s="214">
        <v>16</v>
      </c>
    </row>
    <row r="28" spans="1:9" x14ac:dyDescent="0.25">
      <c r="A28" s="174" t="s">
        <v>80</v>
      </c>
      <c r="B28" s="213" t="s">
        <v>14</v>
      </c>
      <c r="C28" s="213"/>
      <c r="D28" s="214">
        <v>42</v>
      </c>
      <c r="E28" s="214"/>
      <c r="F28" s="214">
        <v>36</v>
      </c>
      <c r="G28" s="214">
        <v>52</v>
      </c>
      <c r="H28" s="214"/>
      <c r="I28" s="214">
        <v>60</v>
      </c>
    </row>
    <row r="29" spans="1:9" x14ac:dyDescent="0.25">
      <c r="A29" s="174" t="s">
        <v>153</v>
      </c>
      <c r="B29" s="213" t="s">
        <v>14</v>
      </c>
      <c r="C29" s="213"/>
      <c r="D29" s="214">
        <v>43</v>
      </c>
      <c r="E29" s="214">
        <v>21</v>
      </c>
      <c r="F29" s="214">
        <v>28</v>
      </c>
      <c r="G29" s="214">
        <v>51</v>
      </c>
      <c r="H29" s="214">
        <v>37</v>
      </c>
      <c r="I29" s="214">
        <v>77</v>
      </c>
    </row>
    <row r="30" spans="1:9" x14ac:dyDescent="0.25">
      <c r="A30" s="174" t="s">
        <v>54</v>
      </c>
      <c r="B30" s="213" t="s">
        <v>14</v>
      </c>
      <c r="C30" s="213"/>
      <c r="D30" s="214">
        <v>61</v>
      </c>
      <c r="E30" s="214">
        <v>8</v>
      </c>
      <c r="F30" s="214">
        <v>7</v>
      </c>
      <c r="G30" s="214">
        <v>65</v>
      </c>
      <c r="H30" s="214">
        <v>72</v>
      </c>
      <c r="I30" s="214">
        <v>31</v>
      </c>
    </row>
    <row r="31" spans="1:9" x14ac:dyDescent="0.25">
      <c r="A31" s="174" t="s">
        <v>880</v>
      </c>
      <c r="B31" s="213" t="s">
        <v>881</v>
      </c>
      <c r="C31" s="213"/>
      <c r="D31" s="214">
        <v>397</v>
      </c>
      <c r="E31" s="214"/>
      <c r="F31" s="214">
        <v>47</v>
      </c>
      <c r="G31" s="214">
        <v>50</v>
      </c>
      <c r="H31" s="214">
        <v>19</v>
      </c>
      <c r="I31" s="214">
        <v>35</v>
      </c>
    </row>
    <row r="32" spans="1:9" x14ac:dyDescent="0.25">
      <c r="A32" s="174" t="s">
        <v>880</v>
      </c>
      <c r="B32" s="213" t="s">
        <v>14</v>
      </c>
      <c r="C32" s="213"/>
      <c r="D32" s="214">
        <v>897</v>
      </c>
      <c r="E32" s="214"/>
      <c r="F32" s="214">
        <v>57</v>
      </c>
      <c r="G32" s="214">
        <v>60</v>
      </c>
      <c r="H32" s="214">
        <v>19</v>
      </c>
      <c r="I32" s="214">
        <v>35</v>
      </c>
    </row>
    <row r="33" spans="1:9" x14ac:dyDescent="0.25">
      <c r="A33" s="174" t="s">
        <v>76</v>
      </c>
      <c r="B33" s="213" t="s">
        <v>14</v>
      </c>
      <c r="C33" s="213"/>
      <c r="D33" s="214">
        <v>86</v>
      </c>
      <c r="E33" s="214">
        <v>23</v>
      </c>
      <c r="F33" s="214">
        <v>3</v>
      </c>
      <c r="G33" s="214">
        <v>56</v>
      </c>
      <c r="H33" s="214">
        <v>43</v>
      </c>
      <c r="I33" s="214">
        <v>48</v>
      </c>
    </row>
    <row r="34" spans="1:9" x14ac:dyDescent="0.25">
      <c r="A34" s="174" t="s">
        <v>76</v>
      </c>
      <c r="B34" s="213" t="s">
        <v>105</v>
      </c>
      <c r="C34" s="213"/>
      <c r="D34" s="214">
        <v>82</v>
      </c>
      <c r="E34" s="214">
        <v>17</v>
      </c>
      <c r="F34" s="214">
        <v>0</v>
      </c>
      <c r="G34" s="214">
        <v>79</v>
      </c>
      <c r="H34" s="214">
        <v>56</v>
      </c>
      <c r="I34" s="214">
        <v>51</v>
      </c>
    </row>
    <row r="35" spans="1:9" x14ac:dyDescent="0.25">
      <c r="A35" s="174" t="s">
        <v>76</v>
      </c>
      <c r="B35" s="213" t="s">
        <v>77</v>
      </c>
      <c r="C35" s="213"/>
      <c r="D35" s="214">
        <v>34</v>
      </c>
      <c r="E35" s="214">
        <v>21</v>
      </c>
      <c r="F35" s="214">
        <v>6</v>
      </c>
      <c r="G35" s="214">
        <v>71</v>
      </c>
      <c r="H35" s="214">
        <v>29</v>
      </c>
      <c r="I35" s="214">
        <v>32</v>
      </c>
    </row>
    <row r="36" spans="1:9" x14ac:dyDescent="0.25">
      <c r="A36" s="174" t="s">
        <v>76</v>
      </c>
      <c r="B36" s="213" t="s">
        <v>10</v>
      </c>
      <c r="C36" s="213"/>
      <c r="D36" s="214">
        <v>15</v>
      </c>
      <c r="E36" s="214">
        <v>20</v>
      </c>
      <c r="F36" s="214">
        <v>0</v>
      </c>
      <c r="G36" s="214">
        <v>53</v>
      </c>
      <c r="H36" s="214">
        <v>53</v>
      </c>
      <c r="I36" s="214">
        <v>33</v>
      </c>
    </row>
    <row r="37" spans="1:9" x14ac:dyDescent="0.25">
      <c r="A37" s="174" t="s">
        <v>52</v>
      </c>
      <c r="B37" s="213" t="s">
        <v>14</v>
      </c>
      <c r="C37" s="213"/>
      <c r="D37" s="214">
        <v>47</v>
      </c>
      <c r="E37" s="214">
        <v>6</v>
      </c>
      <c r="F37" s="214">
        <v>4</v>
      </c>
      <c r="G37" s="214">
        <v>51</v>
      </c>
      <c r="H37" s="214">
        <v>62</v>
      </c>
      <c r="I37" s="214">
        <v>28</v>
      </c>
    </row>
    <row r="38" spans="1:9" x14ac:dyDescent="0.25">
      <c r="A38" s="174" t="s">
        <v>20</v>
      </c>
      <c r="B38" s="213" t="s">
        <v>14</v>
      </c>
      <c r="C38" s="213"/>
      <c r="D38" s="214">
        <v>131</v>
      </c>
      <c r="E38" s="214">
        <v>10</v>
      </c>
      <c r="F38" s="214">
        <v>2</v>
      </c>
      <c r="G38" s="214">
        <v>61</v>
      </c>
      <c r="H38" s="214">
        <v>76</v>
      </c>
      <c r="I38" s="214">
        <v>13</v>
      </c>
    </row>
    <row r="39" spans="1:9" x14ac:dyDescent="0.25">
      <c r="A39" s="174" t="s">
        <v>171</v>
      </c>
      <c r="B39" s="213" t="s">
        <v>14</v>
      </c>
      <c r="C39" s="213"/>
      <c r="D39" s="214">
        <v>53</v>
      </c>
      <c r="E39" s="214">
        <v>6</v>
      </c>
      <c r="F39" s="214">
        <v>0</v>
      </c>
      <c r="G39" s="214">
        <v>53</v>
      </c>
      <c r="H39" s="214">
        <v>74</v>
      </c>
      <c r="I39" s="214">
        <v>38</v>
      </c>
    </row>
    <row r="40" spans="1:9" x14ac:dyDescent="0.25">
      <c r="A40" s="174" t="s">
        <v>357</v>
      </c>
      <c r="B40" s="213" t="s">
        <v>14</v>
      </c>
      <c r="C40" s="213"/>
      <c r="D40" s="214">
        <v>51</v>
      </c>
      <c r="E40" s="214">
        <v>12</v>
      </c>
      <c r="F40" s="214">
        <v>2</v>
      </c>
      <c r="G40" s="214">
        <v>73</v>
      </c>
      <c r="H40" s="214">
        <v>31</v>
      </c>
      <c r="I40" s="214">
        <v>39</v>
      </c>
    </row>
    <row r="41" spans="1:9" x14ac:dyDescent="0.25">
      <c r="A41" s="174" t="s">
        <v>152</v>
      </c>
      <c r="B41" s="213" t="s">
        <v>14</v>
      </c>
      <c r="C41" s="213"/>
      <c r="D41" s="214">
        <v>112</v>
      </c>
      <c r="E41" s="214">
        <v>10</v>
      </c>
      <c r="F41" s="214">
        <v>13</v>
      </c>
      <c r="G41" s="214">
        <v>58</v>
      </c>
      <c r="H41" s="214">
        <v>72</v>
      </c>
      <c r="I41" s="214">
        <v>67</v>
      </c>
    </row>
    <row r="42" spans="1:9" x14ac:dyDescent="0.25">
      <c r="A42" s="174" t="s">
        <v>78</v>
      </c>
      <c r="B42" s="213" t="s">
        <v>14</v>
      </c>
      <c r="C42" s="213"/>
      <c r="D42" s="214">
        <v>73</v>
      </c>
      <c r="E42" s="214">
        <v>0</v>
      </c>
      <c r="F42" s="214">
        <v>2</v>
      </c>
      <c r="G42" s="214">
        <v>62</v>
      </c>
      <c r="H42" s="214">
        <v>73</v>
      </c>
      <c r="I42" s="214">
        <v>30</v>
      </c>
    </row>
    <row r="43" spans="1:9" x14ac:dyDescent="0.25">
      <c r="A43" s="174" t="s">
        <v>32</v>
      </c>
      <c r="B43" s="213" t="s">
        <v>14</v>
      </c>
      <c r="C43" s="213"/>
      <c r="D43" s="214">
        <v>289</v>
      </c>
      <c r="E43" s="214">
        <v>1</v>
      </c>
      <c r="F43" s="214">
        <v>1</v>
      </c>
      <c r="G43" s="214">
        <v>67</v>
      </c>
      <c r="H43" s="214">
        <v>50</v>
      </c>
      <c r="I43" s="214">
        <v>89</v>
      </c>
    </row>
    <row r="44" spans="1:9" x14ac:dyDescent="0.25">
      <c r="A44" s="174" t="s">
        <v>178</v>
      </c>
      <c r="B44" s="213" t="s">
        <v>14</v>
      </c>
      <c r="C44" s="213"/>
      <c r="D44" s="214">
        <v>147</v>
      </c>
      <c r="E44" s="214">
        <v>21</v>
      </c>
      <c r="F44" s="214">
        <v>35</v>
      </c>
      <c r="G44" s="214">
        <v>48</v>
      </c>
      <c r="H44" s="214">
        <v>84</v>
      </c>
      <c r="I44" s="214">
        <v>26</v>
      </c>
    </row>
    <row r="45" spans="1:9" x14ac:dyDescent="0.25">
      <c r="A45" s="174" t="s">
        <v>15</v>
      </c>
      <c r="B45" s="213" t="s">
        <v>14</v>
      </c>
      <c r="C45" s="213"/>
      <c r="D45" s="214">
        <v>274</v>
      </c>
      <c r="E45" s="214">
        <v>17</v>
      </c>
      <c r="F45" s="214">
        <v>3</v>
      </c>
      <c r="G45" s="214">
        <v>54</v>
      </c>
      <c r="H45" s="214">
        <v>73</v>
      </c>
      <c r="I45" s="214">
        <v>34</v>
      </c>
    </row>
    <row r="46" spans="1:9" x14ac:dyDescent="0.25">
      <c r="A46" s="174" t="s">
        <v>882</v>
      </c>
      <c r="B46" s="213" t="s">
        <v>14</v>
      </c>
      <c r="C46" s="213"/>
      <c r="D46" s="214">
        <v>66</v>
      </c>
      <c r="E46" s="214">
        <v>11</v>
      </c>
      <c r="F46" s="214">
        <v>0</v>
      </c>
      <c r="G46" s="214">
        <v>67</v>
      </c>
      <c r="H46" s="214">
        <v>77</v>
      </c>
      <c r="I46" s="214">
        <v>30</v>
      </c>
    </row>
    <row r="47" spans="1:9" x14ac:dyDescent="0.25">
      <c r="A47" s="215" t="s">
        <v>159</v>
      </c>
      <c r="B47" s="216" t="s">
        <v>14</v>
      </c>
      <c r="C47" s="213"/>
      <c r="D47" s="214">
        <v>51</v>
      </c>
      <c r="E47" s="214">
        <v>8</v>
      </c>
      <c r="F47" s="214">
        <v>6</v>
      </c>
      <c r="G47" s="214">
        <v>60</v>
      </c>
      <c r="H47" s="214"/>
      <c r="I47" s="214">
        <v>30</v>
      </c>
    </row>
    <row r="48" spans="1:9" x14ac:dyDescent="0.25">
      <c r="A48" s="174" t="s">
        <v>23</v>
      </c>
      <c r="B48" s="213" t="s">
        <v>14</v>
      </c>
      <c r="C48" s="213"/>
      <c r="D48" s="214">
        <v>112</v>
      </c>
      <c r="E48" s="214">
        <v>7</v>
      </c>
      <c r="F48" s="214">
        <v>5</v>
      </c>
      <c r="G48" s="214">
        <v>66</v>
      </c>
      <c r="H48" s="214">
        <v>50</v>
      </c>
      <c r="I48" s="214">
        <v>49</v>
      </c>
    </row>
    <row r="49" spans="1:9" x14ac:dyDescent="0.25">
      <c r="A49" s="174" t="s">
        <v>84</v>
      </c>
      <c r="B49" s="213" t="s">
        <v>14</v>
      </c>
      <c r="C49" s="213"/>
      <c r="D49" s="214">
        <v>82</v>
      </c>
      <c r="E49" s="214">
        <v>0</v>
      </c>
      <c r="F49" s="214">
        <v>2</v>
      </c>
      <c r="G49" s="214">
        <v>71</v>
      </c>
      <c r="H49" s="214">
        <v>83</v>
      </c>
      <c r="I49" s="214">
        <v>66</v>
      </c>
    </row>
    <row r="50" spans="1:9" x14ac:dyDescent="0.25">
      <c r="A50" s="174" t="s">
        <v>90</v>
      </c>
      <c r="B50" s="213" t="s">
        <v>14</v>
      </c>
      <c r="C50" s="213"/>
      <c r="D50" s="214">
        <v>95</v>
      </c>
      <c r="E50" s="214">
        <v>1</v>
      </c>
      <c r="F50" s="214">
        <v>6</v>
      </c>
      <c r="G50" s="214">
        <v>67</v>
      </c>
      <c r="H50" s="214">
        <v>0</v>
      </c>
      <c r="I50" s="214">
        <v>67</v>
      </c>
    </row>
    <row r="51" spans="1:9" x14ac:dyDescent="0.25">
      <c r="A51" s="174" t="s">
        <v>64</v>
      </c>
      <c r="B51" s="213" t="s">
        <v>35</v>
      </c>
      <c r="C51" s="213"/>
      <c r="D51" s="214">
        <v>390</v>
      </c>
      <c r="E51" s="214">
        <v>53</v>
      </c>
      <c r="F51" s="214">
        <v>21</v>
      </c>
      <c r="G51" s="214">
        <v>55</v>
      </c>
      <c r="H51" s="214">
        <v>4</v>
      </c>
      <c r="I51" s="214">
        <v>22</v>
      </c>
    </row>
    <row r="52" spans="1:9" x14ac:dyDescent="0.25">
      <c r="A52" s="174" t="s">
        <v>161</v>
      </c>
      <c r="B52" s="213" t="s">
        <v>35</v>
      </c>
      <c r="C52" s="213"/>
      <c r="D52" s="214">
        <v>45</v>
      </c>
      <c r="E52" s="214">
        <v>0</v>
      </c>
      <c r="F52" s="214">
        <v>0</v>
      </c>
      <c r="G52" s="214">
        <v>73</v>
      </c>
      <c r="H52" s="214">
        <v>91</v>
      </c>
      <c r="I52" s="214">
        <v>60</v>
      </c>
    </row>
    <row r="53" spans="1:9" x14ac:dyDescent="0.25">
      <c r="A53" s="174" t="s">
        <v>183</v>
      </c>
      <c r="B53" s="213" t="s">
        <v>35</v>
      </c>
      <c r="C53" s="213"/>
      <c r="D53" s="214">
        <v>48</v>
      </c>
      <c r="E53" s="214">
        <v>0</v>
      </c>
      <c r="F53" s="214">
        <v>17</v>
      </c>
      <c r="G53" s="214">
        <v>67</v>
      </c>
      <c r="H53" s="214">
        <v>30</v>
      </c>
      <c r="I53" s="214">
        <v>30</v>
      </c>
    </row>
    <row r="54" spans="1:9" x14ac:dyDescent="0.25">
      <c r="A54" s="174" t="s">
        <v>883</v>
      </c>
      <c r="B54" s="213" t="s">
        <v>35</v>
      </c>
      <c r="C54" s="213"/>
      <c r="D54" s="214">
        <v>150</v>
      </c>
      <c r="E54" s="214">
        <v>8</v>
      </c>
      <c r="F54" s="214">
        <v>3</v>
      </c>
      <c r="G54" s="214">
        <v>63</v>
      </c>
      <c r="H54" s="214">
        <v>67</v>
      </c>
      <c r="I54" s="214">
        <v>27</v>
      </c>
    </row>
    <row r="55" spans="1:9" x14ac:dyDescent="0.25">
      <c r="A55" s="174" t="s">
        <v>953</v>
      </c>
      <c r="B55" s="213" t="s">
        <v>158</v>
      </c>
      <c r="C55" s="216" t="s">
        <v>962</v>
      </c>
      <c r="D55" s="214">
        <v>29</v>
      </c>
      <c r="E55" s="214">
        <v>34</v>
      </c>
      <c r="F55" s="214">
        <v>3</v>
      </c>
      <c r="G55" s="214">
        <v>55</v>
      </c>
      <c r="H55" s="214">
        <v>0</v>
      </c>
      <c r="I55" s="214">
        <v>0</v>
      </c>
    </row>
    <row r="56" spans="1:9" x14ac:dyDescent="0.25">
      <c r="A56" s="174" t="s">
        <v>133</v>
      </c>
      <c r="B56" s="213" t="s">
        <v>12</v>
      </c>
      <c r="C56" s="213"/>
      <c r="D56" s="214">
        <v>79</v>
      </c>
      <c r="E56" s="214">
        <v>2</v>
      </c>
      <c r="F56" s="214">
        <v>2</v>
      </c>
      <c r="G56" s="214">
        <v>73</v>
      </c>
      <c r="H56" s="214">
        <v>80</v>
      </c>
      <c r="I56" s="214">
        <v>4</v>
      </c>
    </row>
    <row r="57" spans="1:9" x14ac:dyDescent="0.25">
      <c r="A57" s="174" t="s">
        <v>580</v>
      </c>
      <c r="B57" s="213" t="s">
        <v>14</v>
      </c>
      <c r="C57" s="213"/>
      <c r="D57" s="214">
        <v>110</v>
      </c>
      <c r="E57" s="214">
        <v>27</v>
      </c>
      <c r="F57" s="214">
        <v>4</v>
      </c>
      <c r="G57" s="214">
        <v>50</v>
      </c>
      <c r="H57" s="214"/>
      <c r="I57" s="214">
        <v>40</v>
      </c>
    </row>
    <row r="58" spans="1:9" x14ac:dyDescent="0.25">
      <c r="A58" s="174" t="s">
        <v>259</v>
      </c>
      <c r="B58" s="213" t="s">
        <v>14</v>
      </c>
      <c r="C58" s="213"/>
      <c r="D58" s="214">
        <v>49</v>
      </c>
      <c r="E58" s="214">
        <v>12</v>
      </c>
      <c r="F58" s="214">
        <v>2</v>
      </c>
      <c r="G58" s="214">
        <v>42</v>
      </c>
      <c r="H58" s="214">
        <v>58</v>
      </c>
      <c r="I58" s="214">
        <v>20</v>
      </c>
    </row>
    <row r="59" spans="1:9" x14ac:dyDescent="0.25">
      <c r="A59" s="174" t="s">
        <v>114</v>
      </c>
      <c r="B59" s="213" t="s">
        <v>14</v>
      </c>
      <c r="C59" s="213"/>
      <c r="D59" s="214">
        <v>673</v>
      </c>
      <c r="E59" s="214">
        <v>9</v>
      </c>
      <c r="F59" s="214">
        <v>1</v>
      </c>
      <c r="G59" s="214">
        <v>58</v>
      </c>
      <c r="H59" s="214">
        <v>67</v>
      </c>
      <c r="I59" s="214">
        <v>67</v>
      </c>
    </row>
    <row r="60" spans="1:9" x14ac:dyDescent="0.25">
      <c r="A60" s="174" t="s">
        <v>68</v>
      </c>
      <c r="B60" s="213" t="s">
        <v>14</v>
      </c>
      <c r="C60" s="213"/>
      <c r="D60" s="214">
        <v>18</v>
      </c>
      <c r="E60" s="214">
        <v>22</v>
      </c>
      <c r="F60" s="214">
        <v>11</v>
      </c>
      <c r="G60" s="214">
        <v>56</v>
      </c>
      <c r="H60" s="214">
        <v>22</v>
      </c>
      <c r="I60" s="214">
        <v>6</v>
      </c>
    </row>
    <row r="61" spans="1:9" x14ac:dyDescent="0.25">
      <c r="A61" s="174" t="s">
        <v>261</v>
      </c>
      <c r="B61" s="213" t="s">
        <v>10</v>
      </c>
      <c r="C61" s="216" t="s">
        <v>962</v>
      </c>
      <c r="D61" s="214">
        <v>170</v>
      </c>
      <c r="E61" s="214"/>
      <c r="F61" s="214">
        <v>52</v>
      </c>
      <c r="G61" s="214">
        <v>41</v>
      </c>
      <c r="H61" s="214">
        <v>15</v>
      </c>
      <c r="I61" s="214">
        <v>52</v>
      </c>
    </row>
    <row r="62" spans="1:9" x14ac:dyDescent="0.25">
      <c r="A62" s="174" t="s">
        <v>261</v>
      </c>
      <c r="B62" s="213" t="s">
        <v>158</v>
      </c>
      <c r="C62" s="216" t="s">
        <v>962</v>
      </c>
      <c r="D62" s="214">
        <v>61</v>
      </c>
      <c r="E62" s="214"/>
      <c r="F62" s="214">
        <v>38</v>
      </c>
      <c r="G62" s="214">
        <v>33</v>
      </c>
      <c r="H62" s="214">
        <v>0</v>
      </c>
      <c r="I62" s="214">
        <v>38</v>
      </c>
    </row>
    <row r="63" spans="1:9" x14ac:dyDescent="0.25">
      <c r="A63" s="174" t="s">
        <v>261</v>
      </c>
      <c r="B63" s="213" t="s">
        <v>954</v>
      </c>
      <c r="C63" s="216" t="s">
        <v>962</v>
      </c>
      <c r="D63" s="214">
        <v>160</v>
      </c>
      <c r="E63" s="214"/>
      <c r="F63" s="214">
        <v>77</v>
      </c>
      <c r="G63" s="214">
        <v>46</v>
      </c>
      <c r="H63" s="214">
        <v>0</v>
      </c>
      <c r="I63" s="214">
        <v>59</v>
      </c>
    </row>
    <row r="64" spans="1:9" x14ac:dyDescent="0.25">
      <c r="A64" s="174" t="s">
        <v>63</v>
      </c>
      <c r="B64" s="213" t="s">
        <v>14</v>
      </c>
      <c r="C64" s="213"/>
      <c r="D64" s="214">
        <v>162</v>
      </c>
      <c r="E64" s="214"/>
      <c r="F64" s="214">
        <v>4</v>
      </c>
      <c r="G64" s="214">
        <v>67</v>
      </c>
      <c r="H64" s="214"/>
      <c r="I64" s="214">
        <v>74</v>
      </c>
    </row>
    <row r="65" spans="1:9" x14ac:dyDescent="0.25">
      <c r="A65" s="174" t="s">
        <v>98</v>
      </c>
      <c r="B65" s="213" t="s">
        <v>14</v>
      </c>
      <c r="C65" s="213"/>
      <c r="D65" s="214">
        <v>70</v>
      </c>
      <c r="E65" s="214">
        <v>0</v>
      </c>
      <c r="F65" s="214">
        <v>12</v>
      </c>
      <c r="G65" s="214">
        <v>63</v>
      </c>
      <c r="H65" s="214">
        <v>10</v>
      </c>
      <c r="I65" s="214">
        <v>49</v>
      </c>
    </row>
    <row r="66" spans="1:9" x14ac:dyDescent="0.25">
      <c r="A66" s="174" t="s">
        <v>139</v>
      </c>
      <c r="B66" s="213" t="s">
        <v>14</v>
      </c>
      <c r="C66" s="213"/>
      <c r="D66" s="214">
        <v>60</v>
      </c>
      <c r="E66" s="214">
        <v>7</v>
      </c>
      <c r="F66" s="214">
        <v>0</v>
      </c>
      <c r="G66" s="214">
        <v>50</v>
      </c>
      <c r="H66" s="214">
        <v>100</v>
      </c>
      <c r="I66" s="214">
        <v>14</v>
      </c>
    </row>
    <row r="67" spans="1:9" x14ac:dyDescent="0.25">
      <c r="A67" s="174" t="s">
        <v>141</v>
      </c>
      <c r="B67" s="213" t="s">
        <v>14</v>
      </c>
      <c r="C67" s="213"/>
      <c r="D67" s="214">
        <v>56</v>
      </c>
      <c r="E67" s="214">
        <v>0</v>
      </c>
      <c r="F67" s="214">
        <v>8</v>
      </c>
      <c r="G67" s="214">
        <v>59</v>
      </c>
      <c r="H67" s="214">
        <v>78</v>
      </c>
      <c r="I67" s="214">
        <v>68</v>
      </c>
    </row>
    <row r="68" spans="1:9" x14ac:dyDescent="0.25">
      <c r="A68" s="174" t="s">
        <v>39</v>
      </c>
      <c r="B68" s="213" t="s">
        <v>14</v>
      </c>
      <c r="C68" s="213"/>
      <c r="D68" s="214">
        <v>114</v>
      </c>
      <c r="E68" s="214">
        <v>15</v>
      </c>
      <c r="F68" s="214">
        <v>16</v>
      </c>
      <c r="G68" s="214">
        <v>72</v>
      </c>
      <c r="H68" s="214">
        <v>45</v>
      </c>
      <c r="I68" s="214">
        <v>36</v>
      </c>
    </row>
    <row r="69" spans="1:9" x14ac:dyDescent="0.25">
      <c r="A69" s="174" t="s">
        <v>89</v>
      </c>
      <c r="B69" s="213" t="s">
        <v>14</v>
      </c>
      <c r="C69" s="213"/>
      <c r="D69" s="214">
        <v>69</v>
      </c>
      <c r="E69" s="214">
        <v>15</v>
      </c>
      <c r="F69" s="214">
        <v>3</v>
      </c>
      <c r="G69" s="214">
        <v>62</v>
      </c>
      <c r="H69" s="214">
        <v>38</v>
      </c>
      <c r="I69" s="214">
        <v>50</v>
      </c>
    </row>
    <row r="70" spans="1:9" x14ac:dyDescent="0.25">
      <c r="A70" s="174" t="s">
        <v>263</v>
      </c>
      <c r="B70" s="213" t="s">
        <v>14</v>
      </c>
      <c r="C70" s="213"/>
      <c r="D70" s="214">
        <v>239</v>
      </c>
      <c r="E70" s="214"/>
      <c r="F70" s="214"/>
      <c r="G70" s="214">
        <v>50</v>
      </c>
      <c r="H70" s="214"/>
      <c r="I70" s="214">
        <v>35</v>
      </c>
    </row>
    <row r="71" spans="1:9" x14ac:dyDescent="0.25">
      <c r="A71" s="174" t="s">
        <v>176</v>
      </c>
      <c r="B71" s="213" t="s">
        <v>177</v>
      </c>
      <c r="C71" s="213"/>
      <c r="D71" s="214">
        <v>20</v>
      </c>
      <c r="E71" s="214">
        <v>4</v>
      </c>
      <c r="F71" s="214">
        <v>3</v>
      </c>
      <c r="G71" s="214">
        <v>6</v>
      </c>
      <c r="H71" s="214">
        <v>10</v>
      </c>
      <c r="I71" s="214"/>
    </row>
    <row r="72" spans="1:9" x14ac:dyDescent="0.25">
      <c r="A72" s="174" t="s">
        <v>11</v>
      </c>
      <c r="B72" s="213" t="s">
        <v>12</v>
      </c>
      <c r="C72" s="213"/>
      <c r="D72" s="214">
        <v>34</v>
      </c>
      <c r="E72" s="214">
        <v>5</v>
      </c>
      <c r="F72" s="214">
        <v>3</v>
      </c>
      <c r="G72" s="214">
        <v>50</v>
      </c>
      <c r="H72" s="214">
        <v>50</v>
      </c>
      <c r="I72" s="214">
        <v>41</v>
      </c>
    </row>
    <row r="73" spans="1:9" x14ac:dyDescent="0.25">
      <c r="A73" s="174" t="s">
        <v>113</v>
      </c>
      <c r="B73" s="213" t="s">
        <v>14</v>
      </c>
      <c r="C73" s="213"/>
      <c r="D73" s="214">
        <v>16</v>
      </c>
      <c r="E73" s="214">
        <v>22</v>
      </c>
      <c r="F73" s="214">
        <v>11</v>
      </c>
      <c r="G73" s="214">
        <v>70</v>
      </c>
      <c r="H73" s="214">
        <v>11</v>
      </c>
      <c r="I73" s="214">
        <v>22</v>
      </c>
    </row>
    <row r="74" spans="1:9" x14ac:dyDescent="0.25">
      <c r="A74" s="174" t="s">
        <v>60</v>
      </c>
      <c r="B74" s="213" t="s">
        <v>61</v>
      </c>
      <c r="C74" s="213"/>
      <c r="D74" s="214">
        <v>261</v>
      </c>
      <c r="E74" s="214">
        <v>94</v>
      </c>
      <c r="F74" s="214">
        <v>6</v>
      </c>
      <c r="G74" s="214">
        <v>12</v>
      </c>
      <c r="H74" s="214"/>
      <c r="I74" s="214"/>
    </row>
    <row r="75" spans="1:9" x14ac:dyDescent="0.25">
      <c r="A75" s="174" t="s">
        <v>60</v>
      </c>
      <c r="B75" s="213" t="s">
        <v>85</v>
      </c>
      <c r="C75" s="213"/>
      <c r="D75" s="214">
        <v>75</v>
      </c>
      <c r="E75" s="214">
        <v>86</v>
      </c>
      <c r="F75" s="214">
        <v>14</v>
      </c>
      <c r="G75" s="214">
        <v>10</v>
      </c>
      <c r="H75" s="214"/>
      <c r="I75" s="214"/>
    </row>
    <row r="76" spans="1:9" x14ac:dyDescent="0.25">
      <c r="A76" s="174" t="s">
        <v>128</v>
      </c>
      <c r="B76" s="213" t="s">
        <v>14</v>
      </c>
      <c r="C76" s="213"/>
      <c r="D76" s="214">
        <v>25</v>
      </c>
      <c r="E76" s="214">
        <v>0</v>
      </c>
      <c r="F76" s="214">
        <v>0</v>
      </c>
      <c r="G76" s="214">
        <v>68</v>
      </c>
      <c r="H76" s="214">
        <v>40</v>
      </c>
      <c r="I76" s="214">
        <v>56</v>
      </c>
    </row>
    <row r="77" spans="1:9" x14ac:dyDescent="0.25">
      <c r="A77" s="174" t="s">
        <v>120</v>
      </c>
      <c r="B77" s="213" t="s">
        <v>14</v>
      </c>
      <c r="C77" s="213"/>
      <c r="D77" s="214">
        <v>610</v>
      </c>
      <c r="E77" s="214">
        <v>42</v>
      </c>
      <c r="F77" s="214">
        <v>21</v>
      </c>
      <c r="G77" s="214">
        <v>74</v>
      </c>
      <c r="H77" s="214">
        <v>58</v>
      </c>
      <c r="I77" s="214">
        <v>42</v>
      </c>
    </row>
    <row r="78" spans="1:9" x14ac:dyDescent="0.25">
      <c r="A78" s="174" t="s">
        <v>51</v>
      </c>
      <c r="B78" s="213" t="s">
        <v>14</v>
      </c>
      <c r="C78" s="213"/>
      <c r="D78" s="214">
        <v>62</v>
      </c>
      <c r="E78" s="214">
        <v>11</v>
      </c>
      <c r="F78" s="214">
        <v>3</v>
      </c>
      <c r="G78" s="214">
        <v>69</v>
      </c>
      <c r="H78" s="214">
        <v>40</v>
      </c>
      <c r="I78" s="214">
        <v>28</v>
      </c>
    </row>
    <row r="79" spans="1:9" x14ac:dyDescent="0.25">
      <c r="A79" s="174" t="s">
        <v>201</v>
      </c>
      <c r="B79" s="213" t="s">
        <v>14</v>
      </c>
      <c r="C79" s="213"/>
      <c r="D79" s="214">
        <v>92</v>
      </c>
      <c r="E79" s="214">
        <v>43</v>
      </c>
      <c r="F79" s="214">
        <v>21</v>
      </c>
      <c r="G79" s="214">
        <v>52</v>
      </c>
      <c r="H79" s="214">
        <v>43</v>
      </c>
      <c r="I79" s="214">
        <v>30</v>
      </c>
    </row>
    <row r="80" spans="1:9" x14ac:dyDescent="0.25">
      <c r="A80" s="174" t="s">
        <v>129</v>
      </c>
      <c r="B80" s="213" t="s">
        <v>14</v>
      </c>
      <c r="C80" s="213"/>
      <c r="D80" s="214">
        <v>129</v>
      </c>
      <c r="E80" s="214">
        <v>5</v>
      </c>
      <c r="F80" s="214">
        <v>3</v>
      </c>
      <c r="G80" s="214">
        <v>40</v>
      </c>
      <c r="H80" s="214">
        <v>57</v>
      </c>
      <c r="I80" s="214">
        <v>19</v>
      </c>
    </row>
    <row r="81" spans="1:9" x14ac:dyDescent="0.25">
      <c r="A81" s="174" t="s">
        <v>33</v>
      </c>
      <c r="B81" s="213" t="s">
        <v>14</v>
      </c>
      <c r="C81" s="213"/>
      <c r="D81" s="214">
        <v>67</v>
      </c>
      <c r="E81" s="214">
        <v>49</v>
      </c>
      <c r="F81" s="214">
        <v>1</v>
      </c>
      <c r="G81" s="214">
        <v>60</v>
      </c>
      <c r="H81" s="214">
        <v>85</v>
      </c>
      <c r="I81" s="214">
        <v>21</v>
      </c>
    </row>
    <row r="82" spans="1:9" x14ac:dyDescent="0.25">
      <c r="A82" s="174" t="s">
        <v>885</v>
      </c>
      <c r="B82" s="213" t="s">
        <v>14</v>
      </c>
      <c r="C82" s="213"/>
      <c r="D82" s="214">
        <v>112</v>
      </c>
      <c r="E82" s="214">
        <v>11</v>
      </c>
      <c r="F82" s="214">
        <v>0</v>
      </c>
      <c r="G82" s="214">
        <v>70</v>
      </c>
      <c r="H82" s="214">
        <v>75</v>
      </c>
      <c r="I82" s="214">
        <v>83</v>
      </c>
    </row>
    <row r="83" spans="1:9" x14ac:dyDescent="0.25">
      <c r="A83" s="174" t="s">
        <v>30</v>
      </c>
      <c r="B83" s="213" t="s">
        <v>14</v>
      </c>
      <c r="C83" s="213"/>
      <c r="D83" s="214">
        <v>70</v>
      </c>
      <c r="E83" s="214">
        <v>4</v>
      </c>
      <c r="F83" s="214">
        <v>2</v>
      </c>
      <c r="G83" s="214">
        <v>70</v>
      </c>
      <c r="H83" s="214">
        <v>30</v>
      </c>
      <c r="I83" s="214">
        <v>20</v>
      </c>
    </row>
    <row r="84" spans="1:9" x14ac:dyDescent="0.25">
      <c r="A84" s="174" t="s">
        <v>43</v>
      </c>
      <c r="B84" s="213" t="s">
        <v>14</v>
      </c>
      <c r="C84" s="213"/>
      <c r="D84" s="214">
        <v>152</v>
      </c>
      <c r="E84" s="214">
        <v>25</v>
      </c>
      <c r="F84" s="214">
        <v>0</v>
      </c>
      <c r="G84" s="214">
        <v>55</v>
      </c>
      <c r="H84" s="214">
        <v>70</v>
      </c>
      <c r="I84" s="214">
        <v>40</v>
      </c>
    </row>
    <row r="85" spans="1:9" x14ac:dyDescent="0.25">
      <c r="A85" s="174" t="s">
        <v>266</v>
      </c>
      <c r="B85" s="213" t="s">
        <v>10</v>
      </c>
      <c r="C85" s="213"/>
      <c r="D85" s="214">
        <v>42</v>
      </c>
      <c r="E85" s="214">
        <v>52</v>
      </c>
      <c r="F85" s="214">
        <v>29</v>
      </c>
      <c r="G85" s="214">
        <v>69</v>
      </c>
      <c r="H85" s="214">
        <v>0</v>
      </c>
      <c r="I85" s="214">
        <v>20</v>
      </c>
    </row>
    <row r="86" spans="1:9" x14ac:dyDescent="0.25">
      <c r="A86" s="174" t="s">
        <v>165</v>
      </c>
      <c r="B86" s="213" t="s">
        <v>166</v>
      </c>
      <c r="C86" s="213"/>
      <c r="D86" s="214">
        <v>34</v>
      </c>
      <c r="E86" s="214">
        <v>9</v>
      </c>
      <c r="F86" s="214">
        <v>3</v>
      </c>
      <c r="G86" s="214">
        <v>71</v>
      </c>
      <c r="H86" s="214">
        <v>100</v>
      </c>
      <c r="I86" s="214">
        <v>23</v>
      </c>
    </row>
    <row r="87" spans="1:9" x14ac:dyDescent="0.25">
      <c r="A87" s="174" t="s">
        <v>165</v>
      </c>
      <c r="B87" s="213" t="s">
        <v>14</v>
      </c>
      <c r="C87" s="213"/>
      <c r="D87" s="214">
        <v>102</v>
      </c>
      <c r="E87" s="214">
        <v>19</v>
      </c>
      <c r="F87" s="214">
        <v>1</v>
      </c>
      <c r="G87" s="214">
        <v>67</v>
      </c>
      <c r="H87" s="214">
        <v>39</v>
      </c>
      <c r="I87" s="214">
        <v>20</v>
      </c>
    </row>
    <row r="88" spans="1:9" x14ac:dyDescent="0.25">
      <c r="A88" s="174" t="s">
        <v>165</v>
      </c>
      <c r="B88" s="213" t="s">
        <v>202</v>
      </c>
      <c r="C88" s="213"/>
      <c r="D88" s="214">
        <v>30</v>
      </c>
      <c r="E88" s="214">
        <v>20</v>
      </c>
      <c r="F88" s="214">
        <v>10</v>
      </c>
      <c r="G88" s="214">
        <v>70</v>
      </c>
      <c r="H88" s="214">
        <v>47</v>
      </c>
      <c r="I88" s="214">
        <v>17</v>
      </c>
    </row>
    <row r="89" spans="1:9" x14ac:dyDescent="0.25">
      <c r="A89" s="174" t="s">
        <v>955</v>
      </c>
      <c r="B89" s="213" t="s">
        <v>14</v>
      </c>
      <c r="C89" s="216" t="s">
        <v>962</v>
      </c>
      <c r="D89" s="214">
        <v>140</v>
      </c>
      <c r="E89" s="214"/>
      <c r="F89" s="214">
        <v>0</v>
      </c>
      <c r="G89" s="214">
        <v>57</v>
      </c>
      <c r="H89" s="214">
        <v>0</v>
      </c>
      <c r="I89" s="214">
        <v>15</v>
      </c>
    </row>
    <row r="90" spans="1:9" x14ac:dyDescent="0.25">
      <c r="A90" s="174" t="s">
        <v>140</v>
      </c>
      <c r="B90" s="213" t="s">
        <v>14</v>
      </c>
      <c r="C90" s="213"/>
      <c r="D90" s="214">
        <v>119</v>
      </c>
      <c r="E90" s="214">
        <v>9</v>
      </c>
      <c r="F90" s="214">
        <v>1</v>
      </c>
      <c r="G90" s="214">
        <v>57</v>
      </c>
      <c r="H90" s="214">
        <v>72</v>
      </c>
      <c r="I90" s="214">
        <v>52</v>
      </c>
    </row>
    <row r="91" spans="1:9" x14ac:dyDescent="0.25">
      <c r="A91" s="174" t="s">
        <v>74</v>
      </c>
      <c r="B91" s="213" t="s">
        <v>14</v>
      </c>
      <c r="C91" s="213"/>
      <c r="D91" s="214">
        <v>497</v>
      </c>
      <c r="E91" s="214">
        <v>16</v>
      </c>
      <c r="F91" s="214">
        <v>15</v>
      </c>
      <c r="G91" s="214">
        <v>61</v>
      </c>
      <c r="H91" s="214">
        <v>61</v>
      </c>
      <c r="I91" s="214">
        <v>56</v>
      </c>
    </row>
    <row r="92" spans="1:9" x14ac:dyDescent="0.25">
      <c r="A92" s="174" t="s">
        <v>135</v>
      </c>
      <c r="B92" s="213" t="s">
        <v>14</v>
      </c>
      <c r="C92" s="213"/>
      <c r="D92" s="214">
        <v>136</v>
      </c>
      <c r="E92" s="214">
        <v>5</v>
      </c>
      <c r="F92" s="214">
        <v>2</v>
      </c>
      <c r="G92" s="214">
        <v>81</v>
      </c>
      <c r="H92" s="214">
        <v>59</v>
      </c>
      <c r="I92" s="214">
        <v>54</v>
      </c>
    </row>
    <row r="93" spans="1:9" x14ac:dyDescent="0.25">
      <c r="A93" s="174" t="s">
        <v>102</v>
      </c>
      <c r="B93" s="213" t="s">
        <v>14</v>
      </c>
      <c r="C93" s="213"/>
      <c r="D93" s="214">
        <v>70</v>
      </c>
      <c r="E93" s="214">
        <v>0</v>
      </c>
      <c r="F93" s="214">
        <v>5</v>
      </c>
      <c r="G93" s="214">
        <v>65</v>
      </c>
      <c r="H93" s="214">
        <v>75</v>
      </c>
      <c r="I93" s="214">
        <v>55</v>
      </c>
    </row>
    <row r="94" spans="1:9" x14ac:dyDescent="0.25">
      <c r="A94" s="174" t="s">
        <v>118</v>
      </c>
      <c r="B94" s="213" t="s">
        <v>14</v>
      </c>
      <c r="C94" s="213"/>
      <c r="D94" s="214">
        <v>28</v>
      </c>
      <c r="E94" s="214">
        <v>25</v>
      </c>
      <c r="F94" s="214">
        <v>7</v>
      </c>
      <c r="G94" s="214">
        <v>46</v>
      </c>
      <c r="H94" s="214">
        <v>11</v>
      </c>
      <c r="I94" s="214">
        <v>100</v>
      </c>
    </row>
    <row r="95" spans="1:9" x14ac:dyDescent="0.25">
      <c r="A95" s="174" t="s">
        <v>886</v>
      </c>
      <c r="B95" s="213" t="s">
        <v>14</v>
      </c>
      <c r="C95" s="213"/>
      <c r="D95" s="214">
        <v>149</v>
      </c>
      <c r="E95" s="214">
        <v>2</v>
      </c>
      <c r="F95" s="214">
        <v>6</v>
      </c>
      <c r="G95" s="214">
        <v>66</v>
      </c>
      <c r="H95" s="214">
        <v>13</v>
      </c>
      <c r="I95" s="214">
        <v>37</v>
      </c>
    </row>
    <row r="96" spans="1:9" x14ac:dyDescent="0.25">
      <c r="A96" s="174" t="s">
        <v>83</v>
      </c>
      <c r="B96" s="213" t="s">
        <v>14</v>
      </c>
      <c r="C96" s="213"/>
      <c r="D96" s="214">
        <v>58</v>
      </c>
      <c r="E96" s="214"/>
      <c r="F96" s="214">
        <v>2</v>
      </c>
      <c r="G96" s="214">
        <v>66</v>
      </c>
      <c r="H96" s="214"/>
      <c r="I96" s="214">
        <v>59</v>
      </c>
    </row>
    <row r="97" spans="1:9" x14ac:dyDescent="0.25">
      <c r="A97" s="174" t="s">
        <v>126</v>
      </c>
      <c r="B97" s="213" t="s">
        <v>14</v>
      </c>
      <c r="C97" s="213"/>
      <c r="D97" s="214">
        <v>125</v>
      </c>
      <c r="E97" s="214">
        <v>4</v>
      </c>
      <c r="F97" s="214">
        <v>2</v>
      </c>
      <c r="G97" s="214">
        <v>46</v>
      </c>
      <c r="H97" s="214">
        <v>98</v>
      </c>
      <c r="I97" s="214">
        <v>20</v>
      </c>
    </row>
    <row r="98" spans="1:9" x14ac:dyDescent="0.25">
      <c r="A98" s="174" t="s">
        <v>269</v>
      </c>
      <c r="B98" s="213" t="s">
        <v>14</v>
      </c>
      <c r="C98" s="213"/>
      <c r="D98" s="214">
        <v>40</v>
      </c>
      <c r="E98" s="214">
        <v>0</v>
      </c>
      <c r="F98" s="214">
        <v>13</v>
      </c>
      <c r="G98" s="214">
        <v>40</v>
      </c>
      <c r="H98" s="214">
        <v>32</v>
      </c>
      <c r="I98" s="214">
        <v>22</v>
      </c>
    </row>
    <row r="99" spans="1:9" x14ac:dyDescent="0.25">
      <c r="A99" s="174" t="s">
        <v>888</v>
      </c>
      <c r="B99" s="213" t="s">
        <v>14</v>
      </c>
      <c r="C99" s="213"/>
      <c r="D99" s="214">
        <v>196</v>
      </c>
      <c r="E99" s="214">
        <v>1</v>
      </c>
      <c r="F99" s="214">
        <v>2</v>
      </c>
      <c r="G99" s="214">
        <v>64</v>
      </c>
      <c r="H99" s="214">
        <v>63</v>
      </c>
      <c r="I99" s="214">
        <v>16</v>
      </c>
    </row>
    <row r="100" spans="1:9" x14ac:dyDescent="0.25">
      <c r="A100" s="174" t="s">
        <v>170</v>
      </c>
      <c r="B100" s="213" t="s">
        <v>14</v>
      </c>
      <c r="C100" s="213"/>
      <c r="D100" s="214">
        <v>131</v>
      </c>
      <c r="E100" s="214">
        <v>19</v>
      </c>
      <c r="F100" s="214">
        <v>3</v>
      </c>
      <c r="G100" s="214">
        <v>56</v>
      </c>
      <c r="H100" s="214">
        <v>75</v>
      </c>
      <c r="I100" s="214">
        <v>33</v>
      </c>
    </row>
    <row r="101" spans="1:9" x14ac:dyDescent="0.25">
      <c r="A101" s="174" t="s">
        <v>19</v>
      </c>
      <c r="B101" s="213" t="s">
        <v>14</v>
      </c>
      <c r="C101" s="213"/>
      <c r="D101" s="214">
        <v>137</v>
      </c>
      <c r="E101" s="214">
        <v>60</v>
      </c>
      <c r="F101" s="214">
        <v>14</v>
      </c>
      <c r="G101" s="214">
        <v>49</v>
      </c>
      <c r="H101" s="214">
        <v>0</v>
      </c>
      <c r="I101" s="214">
        <v>42</v>
      </c>
    </row>
    <row r="102" spans="1:9" x14ac:dyDescent="0.25">
      <c r="A102" s="174" t="s">
        <v>187</v>
      </c>
      <c r="B102" s="213" t="s">
        <v>14</v>
      </c>
      <c r="C102" s="213"/>
      <c r="D102" s="214">
        <v>45</v>
      </c>
      <c r="E102" s="214">
        <v>0</v>
      </c>
      <c r="F102" s="214">
        <v>0</v>
      </c>
      <c r="G102" s="214">
        <v>47</v>
      </c>
      <c r="H102" s="214">
        <v>0</v>
      </c>
      <c r="I102" s="214">
        <v>4</v>
      </c>
    </row>
    <row r="103" spans="1:9" x14ac:dyDescent="0.25">
      <c r="A103" s="174" t="s">
        <v>131</v>
      </c>
      <c r="B103" s="213" t="s">
        <v>132</v>
      </c>
      <c r="C103" s="213"/>
      <c r="D103" s="214">
        <v>184</v>
      </c>
      <c r="E103" s="214">
        <v>47</v>
      </c>
      <c r="F103" s="214">
        <v>17</v>
      </c>
      <c r="G103" s="214">
        <v>57</v>
      </c>
      <c r="H103" s="214">
        <v>11</v>
      </c>
      <c r="I103" s="214">
        <v>28</v>
      </c>
    </row>
    <row r="104" spans="1:9" x14ac:dyDescent="0.25">
      <c r="A104" s="174" t="s">
        <v>273</v>
      </c>
      <c r="B104" s="213" t="s">
        <v>14</v>
      </c>
      <c r="C104" s="213"/>
      <c r="D104" s="214">
        <v>101</v>
      </c>
      <c r="E104" s="214"/>
      <c r="F104" s="214">
        <v>1</v>
      </c>
      <c r="G104" s="214">
        <v>47</v>
      </c>
      <c r="H104" s="214"/>
      <c r="I104" s="214">
        <v>55</v>
      </c>
    </row>
    <row r="105" spans="1:9" x14ac:dyDescent="0.25">
      <c r="A105" s="174" t="s">
        <v>65</v>
      </c>
      <c r="B105" s="213" t="s">
        <v>14</v>
      </c>
      <c r="C105" s="213"/>
      <c r="D105" s="214">
        <v>43</v>
      </c>
      <c r="E105" s="214">
        <v>12</v>
      </c>
      <c r="F105" s="214">
        <v>9</v>
      </c>
      <c r="G105" s="214">
        <v>13</v>
      </c>
      <c r="H105" s="214">
        <v>22</v>
      </c>
      <c r="I105" s="214">
        <v>10</v>
      </c>
    </row>
    <row r="106" spans="1:9" x14ac:dyDescent="0.25">
      <c r="A106" s="174" t="s">
        <v>889</v>
      </c>
      <c r="B106" s="213" t="s">
        <v>14</v>
      </c>
      <c r="C106" s="216" t="s">
        <v>962</v>
      </c>
      <c r="D106" s="214">
        <v>58</v>
      </c>
      <c r="E106" s="214"/>
      <c r="F106" s="214">
        <v>7</v>
      </c>
      <c r="G106" s="214">
        <v>78</v>
      </c>
      <c r="H106" s="214"/>
      <c r="I106" s="214"/>
    </row>
    <row r="107" spans="1:9" x14ac:dyDescent="0.25">
      <c r="A107" s="174" t="s">
        <v>889</v>
      </c>
      <c r="B107" s="213" t="s">
        <v>10</v>
      </c>
      <c r="C107" s="216" t="s">
        <v>962</v>
      </c>
      <c r="D107" s="214">
        <v>51</v>
      </c>
      <c r="E107" s="214"/>
      <c r="F107" s="214">
        <v>4</v>
      </c>
      <c r="G107" s="214">
        <v>61</v>
      </c>
      <c r="H107" s="214"/>
      <c r="I107" s="214"/>
    </row>
    <row r="108" spans="1:9" x14ac:dyDescent="0.25">
      <c r="A108" s="174" t="s">
        <v>890</v>
      </c>
      <c r="B108" s="213" t="s">
        <v>14</v>
      </c>
      <c r="C108" s="213"/>
      <c r="D108" s="214">
        <v>154</v>
      </c>
      <c r="E108" s="214"/>
      <c r="F108" s="214">
        <v>15</v>
      </c>
      <c r="G108" s="214">
        <v>65</v>
      </c>
      <c r="H108" s="214">
        <v>25</v>
      </c>
      <c r="I108" s="214">
        <v>11</v>
      </c>
    </row>
    <row r="109" spans="1:9" x14ac:dyDescent="0.25">
      <c r="A109" s="174" t="s">
        <v>890</v>
      </c>
      <c r="B109" s="213" t="s">
        <v>10</v>
      </c>
      <c r="C109" s="213"/>
      <c r="D109" s="214">
        <v>152</v>
      </c>
      <c r="E109" s="214"/>
      <c r="F109" s="214">
        <v>15</v>
      </c>
      <c r="G109" s="214">
        <v>65</v>
      </c>
      <c r="H109" s="214">
        <v>25</v>
      </c>
      <c r="I109" s="214">
        <v>11</v>
      </c>
    </row>
    <row r="110" spans="1:9" x14ac:dyDescent="0.25">
      <c r="A110" s="174" t="s">
        <v>892</v>
      </c>
      <c r="B110" s="213" t="s">
        <v>893</v>
      </c>
      <c r="C110" s="213"/>
      <c r="D110" s="214">
        <v>94</v>
      </c>
      <c r="E110" s="214">
        <v>40</v>
      </c>
      <c r="F110" s="214">
        <v>4</v>
      </c>
      <c r="G110" s="214">
        <v>68</v>
      </c>
      <c r="H110" s="214">
        <v>53</v>
      </c>
      <c r="I110" s="214">
        <v>50</v>
      </c>
    </row>
    <row r="111" spans="1:9" x14ac:dyDescent="0.25">
      <c r="A111" s="174" t="s">
        <v>25</v>
      </c>
      <c r="B111" s="213" t="s">
        <v>14</v>
      </c>
      <c r="C111" s="213"/>
      <c r="D111" s="214">
        <v>90</v>
      </c>
      <c r="E111" s="214">
        <v>30</v>
      </c>
      <c r="F111" s="214">
        <v>5</v>
      </c>
      <c r="G111" s="214">
        <v>47</v>
      </c>
      <c r="H111" s="214">
        <v>5</v>
      </c>
      <c r="I111" s="214">
        <v>11</v>
      </c>
    </row>
    <row r="112" spans="1:9" x14ac:dyDescent="0.25">
      <c r="A112" s="174" t="s">
        <v>25</v>
      </c>
      <c r="B112" s="213" t="s">
        <v>50</v>
      </c>
      <c r="C112" s="213"/>
      <c r="D112" s="214">
        <v>88</v>
      </c>
      <c r="E112" s="214">
        <v>0</v>
      </c>
      <c r="F112" s="214">
        <v>1</v>
      </c>
      <c r="G112" s="214">
        <v>59</v>
      </c>
      <c r="H112" s="214">
        <v>100</v>
      </c>
      <c r="I112" s="214">
        <v>17</v>
      </c>
    </row>
    <row r="113" spans="1:9" x14ac:dyDescent="0.25">
      <c r="A113" s="174" t="s">
        <v>136</v>
      </c>
      <c r="B113" s="213" t="s">
        <v>14</v>
      </c>
      <c r="C113" s="213"/>
      <c r="D113" s="214">
        <v>156</v>
      </c>
      <c r="E113" s="214"/>
      <c r="F113" s="214">
        <v>6</v>
      </c>
      <c r="G113" s="214">
        <v>54</v>
      </c>
      <c r="H113" s="214"/>
      <c r="I113" s="214">
        <v>38</v>
      </c>
    </row>
    <row r="114" spans="1:9" x14ac:dyDescent="0.25">
      <c r="A114" s="174" t="s">
        <v>895</v>
      </c>
      <c r="B114" s="213" t="s">
        <v>14</v>
      </c>
      <c r="C114" s="213"/>
      <c r="D114" s="214">
        <v>81</v>
      </c>
      <c r="E114" s="214">
        <v>1</v>
      </c>
      <c r="F114" s="214">
        <v>1</v>
      </c>
      <c r="G114" s="214">
        <v>70</v>
      </c>
      <c r="H114" s="214">
        <v>85</v>
      </c>
      <c r="I114" s="214">
        <v>36</v>
      </c>
    </row>
    <row r="115" spans="1:9" x14ac:dyDescent="0.25">
      <c r="A115" s="174" t="s">
        <v>125</v>
      </c>
      <c r="B115" s="213" t="s">
        <v>14</v>
      </c>
      <c r="C115" s="213"/>
      <c r="D115" s="214">
        <v>63</v>
      </c>
      <c r="E115" s="214">
        <v>19</v>
      </c>
      <c r="F115" s="214">
        <v>3</v>
      </c>
      <c r="G115" s="214">
        <v>37</v>
      </c>
      <c r="H115" s="214">
        <v>20</v>
      </c>
      <c r="I115" s="214">
        <v>15</v>
      </c>
    </row>
    <row r="116" spans="1:9" x14ac:dyDescent="0.25">
      <c r="A116" s="174" t="s">
        <v>55</v>
      </c>
      <c r="B116" s="213" t="s">
        <v>14</v>
      </c>
      <c r="C116" s="213"/>
      <c r="D116" s="214">
        <v>150</v>
      </c>
      <c r="E116" s="214">
        <v>34</v>
      </c>
      <c r="F116" s="214">
        <v>11</v>
      </c>
      <c r="G116" s="214">
        <v>52</v>
      </c>
      <c r="H116" s="214">
        <v>22</v>
      </c>
      <c r="I116" s="214">
        <v>15</v>
      </c>
    </row>
    <row r="117" spans="1:9" x14ac:dyDescent="0.25">
      <c r="A117" s="174" t="s">
        <v>45</v>
      </c>
      <c r="B117" s="213" t="s">
        <v>14</v>
      </c>
      <c r="C117" s="213"/>
      <c r="D117" s="214">
        <v>149</v>
      </c>
      <c r="E117" s="214"/>
      <c r="F117" s="214">
        <v>36</v>
      </c>
      <c r="G117" s="214"/>
      <c r="H117" s="214">
        <v>60</v>
      </c>
      <c r="I117" s="214"/>
    </row>
    <row r="118" spans="1:9" x14ac:dyDescent="0.25">
      <c r="A118" s="174" t="s">
        <v>896</v>
      </c>
      <c r="B118" s="213" t="s">
        <v>14</v>
      </c>
      <c r="C118" s="213"/>
      <c r="D118" s="214">
        <v>190</v>
      </c>
      <c r="E118" s="214">
        <v>7</v>
      </c>
      <c r="F118" s="214">
        <v>6</v>
      </c>
      <c r="G118" s="214">
        <v>69</v>
      </c>
      <c r="H118" s="214">
        <v>61</v>
      </c>
      <c r="I118" s="214">
        <v>66</v>
      </c>
    </row>
    <row r="119" spans="1:9" x14ac:dyDescent="0.25">
      <c r="A119" s="174" t="s">
        <v>66</v>
      </c>
      <c r="B119" s="213" t="s">
        <v>14</v>
      </c>
      <c r="C119" s="213"/>
      <c r="D119" s="214">
        <v>253</v>
      </c>
      <c r="E119" s="214">
        <v>43</v>
      </c>
      <c r="F119" s="214">
        <v>1</v>
      </c>
      <c r="G119" s="214">
        <v>55</v>
      </c>
      <c r="H119" s="214">
        <v>74</v>
      </c>
      <c r="I119" s="214">
        <v>27</v>
      </c>
    </row>
    <row r="120" spans="1:9" x14ac:dyDescent="0.25">
      <c r="A120" s="174" t="s">
        <v>92</v>
      </c>
      <c r="B120" s="213" t="s">
        <v>14</v>
      </c>
      <c r="C120" s="213"/>
      <c r="D120" s="214">
        <v>93</v>
      </c>
      <c r="E120" s="214">
        <v>9</v>
      </c>
      <c r="F120" s="214">
        <v>0</v>
      </c>
      <c r="G120" s="214">
        <v>68</v>
      </c>
      <c r="H120" s="214">
        <v>62</v>
      </c>
      <c r="I120" s="214">
        <v>26</v>
      </c>
    </row>
    <row r="121" spans="1:9" x14ac:dyDescent="0.25">
      <c r="A121" s="174" t="s">
        <v>70</v>
      </c>
      <c r="B121" s="213" t="s">
        <v>35</v>
      </c>
      <c r="C121" s="213"/>
      <c r="D121" s="214">
        <v>36</v>
      </c>
      <c r="E121" s="214">
        <v>0</v>
      </c>
      <c r="F121" s="214">
        <v>0</v>
      </c>
      <c r="G121" s="214">
        <v>67</v>
      </c>
      <c r="H121" s="214">
        <v>53</v>
      </c>
      <c r="I121" s="214">
        <v>36</v>
      </c>
    </row>
    <row r="122" spans="1:9" x14ac:dyDescent="0.25">
      <c r="A122" s="174" t="s">
        <v>179</v>
      </c>
      <c r="B122" s="213" t="s">
        <v>14</v>
      </c>
      <c r="C122" s="213"/>
      <c r="D122" s="214">
        <v>18</v>
      </c>
      <c r="E122" s="214">
        <v>17</v>
      </c>
      <c r="F122" s="214">
        <v>5</v>
      </c>
      <c r="G122" s="214">
        <v>39</v>
      </c>
      <c r="H122" s="214">
        <v>28</v>
      </c>
      <c r="I122" s="214">
        <v>0</v>
      </c>
    </row>
    <row r="123" spans="1:9" x14ac:dyDescent="0.25">
      <c r="A123" s="174" t="s">
        <v>897</v>
      </c>
      <c r="B123" s="213" t="s">
        <v>14</v>
      </c>
      <c r="C123" s="213"/>
      <c r="D123" s="214">
        <v>25</v>
      </c>
      <c r="E123" s="214"/>
      <c r="F123" s="214">
        <v>0</v>
      </c>
      <c r="G123" s="214">
        <v>60</v>
      </c>
      <c r="H123" s="214">
        <v>64</v>
      </c>
      <c r="I123" s="214">
        <v>36</v>
      </c>
    </row>
    <row r="124" spans="1:9" x14ac:dyDescent="0.25">
      <c r="A124" s="174" t="s">
        <v>121</v>
      </c>
      <c r="B124" s="213" t="s">
        <v>14</v>
      </c>
      <c r="C124" s="213"/>
      <c r="D124" s="214">
        <v>204</v>
      </c>
      <c r="E124" s="214">
        <v>12</v>
      </c>
      <c r="F124" s="214">
        <v>0</v>
      </c>
      <c r="G124" s="214">
        <v>57</v>
      </c>
      <c r="H124" s="214">
        <v>58</v>
      </c>
      <c r="I124" s="214">
        <v>52</v>
      </c>
    </row>
    <row r="125" spans="1:9" x14ac:dyDescent="0.25">
      <c r="A125" s="174" t="s">
        <v>205</v>
      </c>
      <c r="B125" s="213" t="s">
        <v>35</v>
      </c>
      <c r="C125" s="213"/>
      <c r="D125" s="214">
        <v>181</v>
      </c>
      <c r="E125" s="214">
        <v>35</v>
      </c>
      <c r="F125" s="214">
        <v>10</v>
      </c>
      <c r="G125" s="214">
        <v>60</v>
      </c>
      <c r="H125" s="214">
        <v>10</v>
      </c>
      <c r="I125" s="214">
        <v>21</v>
      </c>
    </row>
    <row r="126" spans="1:9" x14ac:dyDescent="0.25">
      <c r="A126" s="174" t="s">
        <v>34</v>
      </c>
      <c r="B126" s="213" t="s">
        <v>35</v>
      </c>
      <c r="C126" s="213"/>
      <c r="D126" s="214">
        <v>69</v>
      </c>
      <c r="E126" s="214"/>
      <c r="F126" s="214">
        <v>16</v>
      </c>
      <c r="G126" s="214">
        <v>56</v>
      </c>
      <c r="H126" s="214">
        <v>60</v>
      </c>
      <c r="I126" s="214">
        <v>30</v>
      </c>
    </row>
    <row r="127" spans="1:9" x14ac:dyDescent="0.25">
      <c r="A127" s="174" t="s">
        <v>168</v>
      </c>
      <c r="B127" s="213" t="s">
        <v>14</v>
      </c>
      <c r="C127" s="213"/>
      <c r="D127" s="214">
        <v>64</v>
      </c>
      <c r="E127" s="214">
        <v>25</v>
      </c>
      <c r="F127" s="214">
        <v>3</v>
      </c>
      <c r="G127" s="214">
        <v>48</v>
      </c>
      <c r="H127" s="214">
        <v>46</v>
      </c>
      <c r="I127" s="214">
        <v>82</v>
      </c>
    </row>
    <row r="128" spans="1:9" x14ac:dyDescent="0.25">
      <c r="A128" s="174" t="s">
        <v>160</v>
      </c>
      <c r="B128" s="213" t="s">
        <v>14</v>
      </c>
      <c r="C128" s="213"/>
      <c r="D128" s="214">
        <v>145</v>
      </c>
      <c r="E128" s="214">
        <v>5</v>
      </c>
      <c r="F128" s="214">
        <v>3</v>
      </c>
      <c r="G128" s="214">
        <v>57</v>
      </c>
      <c r="H128" s="214">
        <v>42</v>
      </c>
      <c r="I128" s="214">
        <v>60</v>
      </c>
    </row>
    <row r="129" spans="1:9" x14ac:dyDescent="0.25">
      <c r="A129" s="174" t="s">
        <v>94</v>
      </c>
      <c r="B129" s="213" t="s">
        <v>14</v>
      </c>
      <c r="C129" s="213"/>
      <c r="D129" s="214">
        <v>0</v>
      </c>
      <c r="E129" s="214">
        <v>0</v>
      </c>
      <c r="F129" s="214">
        <v>0</v>
      </c>
      <c r="G129" s="214">
        <v>0</v>
      </c>
      <c r="H129" s="214">
        <v>0</v>
      </c>
      <c r="I129" s="214">
        <v>0</v>
      </c>
    </row>
    <row r="130" spans="1:9" x14ac:dyDescent="0.25">
      <c r="A130" s="174" t="s">
        <v>898</v>
      </c>
      <c r="B130" s="213" t="s">
        <v>14</v>
      </c>
      <c r="C130" s="213"/>
      <c r="D130" s="214">
        <v>113</v>
      </c>
      <c r="E130" s="214">
        <v>1</v>
      </c>
      <c r="F130" s="214">
        <v>0</v>
      </c>
      <c r="G130" s="214">
        <v>55</v>
      </c>
      <c r="H130" s="214">
        <v>80</v>
      </c>
      <c r="I130" s="214">
        <v>12</v>
      </c>
    </row>
    <row r="131" spans="1:9" x14ac:dyDescent="0.25">
      <c r="A131" s="174" t="s">
        <v>111</v>
      </c>
      <c r="B131" s="213" t="s">
        <v>14</v>
      </c>
      <c r="C131" s="213"/>
      <c r="D131" s="214">
        <v>23</v>
      </c>
      <c r="E131" s="214">
        <v>13</v>
      </c>
      <c r="F131" s="214">
        <v>0</v>
      </c>
      <c r="G131" s="214">
        <v>70</v>
      </c>
      <c r="H131" s="214">
        <v>78</v>
      </c>
      <c r="I131" s="214">
        <v>17</v>
      </c>
    </row>
    <row r="132" spans="1:9" x14ac:dyDescent="0.25">
      <c r="A132" s="174" t="s">
        <v>182</v>
      </c>
      <c r="B132" s="213" t="s">
        <v>14</v>
      </c>
      <c r="C132" s="216" t="s">
        <v>962</v>
      </c>
      <c r="D132" s="214">
        <v>896</v>
      </c>
      <c r="E132" s="214">
        <v>40</v>
      </c>
      <c r="F132" s="214">
        <v>0</v>
      </c>
      <c r="G132" s="214">
        <v>39</v>
      </c>
      <c r="H132" s="214">
        <v>100</v>
      </c>
      <c r="I132" s="214">
        <v>0</v>
      </c>
    </row>
    <row r="133" spans="1:9" x14ac:dyDescent="0.25">
      <c r="A133" s="174" t="s">
        <v>75</v>
      </c>
      <c r="B133" s="213" t="s">
        <v>14</v>
      </c>
      <c r="C133" s="213"/>
      <c r="D133" s="214">
        <v>132</v>
      </c>
      <c r="E133" s="214">
        <v>3</v>
      </c>
      <c r="F133" s="214">
        <v>18</v>
      </c>
      <c r="G133" s="214">
        <v>54</v>
      </c>
      <c r="H133" s="214">
        <v>0</v>
      </c>
      <c r="I133" s="214">
        <v>15</v>
      </c>
    </row>
    <row r="134" spans="1:9" x14ac:dyDescent="0.25">
      <c r="A134" s="174" t="s">
        <v>36</v>
      </c>
      <c r="B134" s="213" t="s">
        <v>14</v>
      </c>
      <c r="C134" s="213"/>
      <c r="D134" s="214">
        <v>59</v>
      </c>
      <c r="E134" s="214">
        <v>0</v>
      </c>
      <c r="F134" s="214">
        <v>7</v>
      </c>
      <c r="G134" s="214">
        <v>68</v>
      </c>
      <c r="H134" s="214">
        <v>90</v>
      </c>
      <c r="I134" s="214">
        <v>36</v>
      </c>
    </row>
    <row r="135" spans="1:9" x14ac:dyDescent="0.25">
      <c r="A135" s="174" t="s">
        <v>122</v>
      </c>
      <c r="B135" s="213" t="s">
        <v>14</v>
      </c>
      <c r="C135" s="213"/>
      <c r="D135" s="214">
        <v>143</v>
      </c>
      <c r="E135" s="214">
        <v>6</v>
      </c>
      <c r="F135" s="214">
        <v>4</v>
      </c>
      <c r="G135" s="214">
        <v>77</v>
      </c>
      <c r="H135" s="214">
        <v>45</v>
      </c>
      <c r="I135" s="214">
        <v>82</v>
      </c>
    </row>
    <row r="136" spans="1:9" x14ac:dyDescent="0.25">
      <c r="A136" s="174" t="s">
        <v>277</v>
      </c>
      <c r="B136" s="213" t="s">
        <v>14</v>
      </c>
      <c r="C136" s="213"/>
      <c r="D136" s="214">
        <v>130</v>
      </c>
      <c r="E136" s="214">
        <v>7</v>
      </c>
      <c r="F136" s="214">
        <v>0</v>
      </c>
      <c r="G136" s="214">
        <v>58</v>
      </c>
      <c r="H136" s="214">
        <v>87</v>
      </c>
      <c r="I136" s="214">
        <v>24</v>
      </c>
    </row>
    <row r="137" spans="1:9" x14ac:dyDescent="0.25">
      <c r="A137" s="174" t="s">
        <v>13</v>
      </c>
      <c r="B137" s="213" t="s">
        <v>14</v>
      </c>
      <c r="C137" s="213"/>
      <c r="D137" s="214">
        <v>355</v>
      </c>
      <c r="E137" s="214">
        <v>25</v>
      </c>
      <c r="F137" s="214">
        <v>4</v>
      </c>
      <c r="G137" s="214">
        <v>68</v>
      </c>
      <c r="H137" s="214">
        <v>35</v>
      </c>
      <c r="I137" s="214">
        <v>19</v>
      </c>
    </row>
    <row r="138" spans="1:9" x14ac:dyDescent="0.25">
      <c r="A138" s="174" t="s">
        <v>28</v>
      </c>
      <c r="B138" s="213" t="s">
        <v>14</v>
      </c>
      <c r="C138" s="213"/>
      <c r="D138" s="214">
        <v>104</v>
      </c>
      <c r="E138" s="214">
        <v>3</v>
      </c>
      <c r="F138" s="214">
        <v>3</v>
      </c>
      <c r="G138" s="214">
        <v>52</v>
      </c>
      <c r="H138" s="214">
        <v>40</v>
      </c>
      <c r="I138" s="214">
        <v>21</v>
      </c>
    </row>
    <row r="139" spans="1:9" x14ac:dyDescent="0.25">
      <c r="A139" s="174" t="s">
        <v>86</v>
      </c>
      <c r="B139" s="213" t="s">
        <v>14</v>
      </c>
      <c r="C139" s="213"/>
      <c r="D139" s="214">
        <v>23</v>
      </c>
      <c r="E139" s="214">
        <v>0</v>
      </c>
      <c r="F139" s="214">
        <v>4</v>
      </c>
      <c r="G139" s="214">
        <v>65</v>
      </c>
      <c r="H139" s="214">
        <v>30</v>
      </c>
      <c r="I139" s="214">
        <v>4</v>
      </c>
    </row>
    <row r="140" spans="1:9" x14ac:dyDescent="0.25">
      <c r="A140" s="174" t="s">
        <v>40</v>
      </c>
      <c r="B140" s="213" t="s">
        <v>14</v>
      </c>
      <c r="C140" s="213"/>
      <c r="D140" s="214">
        <v>125</v>
      </c>
      <c r="E140" s="214">
        <v>37</v>
      </c>
      <c r="F140" s="214">
        <v>14</v>
      </c>
      <c r="G140" s="214">
        <v>53</v>
      </c>
      <c r="H140" s="214">
        <v>47</v>
      </c>
      <c r="I140" s="214">
        <v>14</v>
      </c>
    </row>
    <row r="141" spans="1:9" x14ac:dyDescent="0.25">
      <c r="A141" s="174" t="s">
        <v>956</v>
      </c>
      <c r="B141" s="213" t="s">
        <v>14</v>
      </c>
      <c r="C141" s="213"/>
      <c r="D141" s="214">
        <v>48</v>
      </c>
      <c r="E141" s="214">
        <v>25</v>
      </c>
      <c r="F141" s="214">
        <v>20</v>
      </c>
      <c r="G141" s="214">
        <v>49</v>
      </c>
      <c r="H141" s="214">
        <v>15</v>
      </c>
      <c r="I141" s="214">
        <v>91</v>
      </c>
    </row>
    <row r="142" spans="1:9" x14ac:dyDescent="0.25">
      <c r="A142" s="174" t="s">
        <v>21</v>
      </c>
      <c r="B142" s="213" t="s">
        <v>14</v>
      </c>
      <c r="C142" s="213"/>
      <c r="D142" s="214">
        <v>72</v>
      </c>
      <c r="E142" s="214">
        <v>42</v>
      </c>
      <c r="F142" s="214">
        <v>22</v>
      </c>
      <c r="G142" s="214">
        <v>38</v>
      </c>
      <c r="H142" s="214">
        <v>26</v>
      </c>
      <c r="I142" s="214">
        <v>16</v>
      </c>
    </row>
    <row r="143" spans="1:9" x14ac:dyDescent="0.25">
      <c r="A143" s="174" t="s">
        <v>93</v>
      </c>
      <c r="B143" s="213" t="s">
        <v>14</v>
      </c>
      <c r="C143" s="213"/>
      <c r="D143" s="214">
        <v>61</v>
      </c>
      <c r="E143" s="214">
        <v>0</v>
      </c>
      <c r="F143" s="214">
        <v>5</v>
      </c>
      <c r="G143" s="214">
        <v>56</v>
      </c>
      <c r="H143" s="214">
        <v>49</v>
      </c>
      <c r="I143" s="214">
        <v>91</v>
      </c>
    </row>
    <row r="144" spans="1:9" x14ac:dyDescent="0.25">
      <c r="A144" s="174" t="s">
        <v>31</v>
      </c>
      <c r="B144" s="213" t="s">
        <v>14</v>
      </c>
      <c r="C144" s="213"/>
      <c r="D144" s="214">
        <v>41</v>
      </c>
      <c r="E144" s="214">
        <v>10</v>
      </c>
      <c r="F144" s="214">
        <v>0</v>
      </c>
      <c r="G144" s="214">
        <v>63</v>
      </c>
      <c r="H144" s="214">
        <v>44</v>
      </c>
      <c r="I144" s="214">
        <v>12</v>
      </c>
    </row>
    <row r="145" spans="1:9" x14ac:dyDescent="0.25">
      <c r="A145" s="174" t="s">
        <v>47</v>
      </c>
      <c r="B145" s="213" t="s">
        <v>10</v>
      </c>
      <c r="C145" s="213"/>
      <c r="D145" s="214">
        <v>243</v>
      </c>
      <c r="E145" s="214">
        <v>69</v>
      </c>
      <c r="F145" s="214">
        <v>19</v>
      </c>
      <c r="G145" s="214">
        <v>64</v>
      </c>
      <c r="H145" s="214">
        <v>30</v>
      </c>
      <c r="I145" s="214">
        <v>28</v>
      </c>
    </row>
    <row r="146" spans="1:9" x14ac:dyDescent="0.25">
      <c r="A146" s="174" t="s">
        <v>9</v>
      </c>
      <c r="B146" s="213" t="s">
        <v>10</v>
      </c>
      <c r="C146" s="213"/>
      <c r="D146" s="214">
        <v>157</v>
      </c>
      <c r="E146" s="214">
        <v>45</v>
      </c>
      <c r="F146" s="214">
        <v>10</v>
      </c>
      <c r="G146" s="214">
        <v>54</v>
      </c>
      <c r="H146" s="214">
        <v>24</v>
      </c>
      <c r="I146" s="214">
        <v>19</v>
      </c>
    </row>
    <row r="147" spans="1:9" x14ac:dyDescent="0.25">
      <c r="A147" s="174" t="s">
        <v>207</v>
      </c>
      <c r="B147" s="213" t="s">
        <v>35</v>
      </c>
      <c r="C147" s="213"/>
      <c r="D147" s="214">
        <v>196</v>
      </c>
      <c r="E147" s="214">
        <v>45</v>
      </c>
      <c r="F147" s="214">
        <v>8</v>
      </c>
      <c r="G147" s="214">
        <v>47</v>
      </c>
      <c r="H147" s="214">
        <v>68</v>
      </c>
      <c r="I147" s="214">
        <v>16</v>
      </c>
    </row>
    <row r="148" spans="1:9" x14ac:dyDescent="0.25">
      <c r="A148" s="174" t="s">
        <v>899</v>
      </c>
      <c r="B148" s="213" t="s">
        <v>14</v>
      </c>
      <c r="C148" s="213"/>
      <c r="D148" s="214">
        <v>106</v>
      </c>
      <c r="E148" s="214">
        <v>38</v>
      </c>
      <c r="F148" s="214">
        <v>6</v>
      </c>
      <c r="G148" s="214">
        <v>67</v>
      </c>
      <c r="H148" s="214">
        <v>63</v>
      </c>
      <c r="I148" s="214">
        <v>17</v>
      </c>
    </row>
    <row r="149" spans="1:9" x14ac:dyDescent="0.25">
      <c r="A149" s="174" t="s">
        <v>96</v>
      </c>
      <c r="B149" s="213" t="s">
        <v>14</v>
      </c>
      <c r="C149" s="213"/>
      <c r="D149" s="214">
        <v>232</v>
      </c>
      <c r="E149" s="214">
        <v>25</v>
      </c>
      <c r="F149" s="214">
        <v>1</v>
      </c>
      <c r="G149" s="214">
        <v>55</v>
      </c>
      <c r="H149" s="214">
        <v>90</v>
      </c>
      <c r="I149" s="214">
        <v>7</v>
      </c>
    </row>
    <row r="150" spans="1:9" x14ac:dyDescent="0.25">
      <c r="A150" s="174" t="s">
        <v>137</v>
      </c>
      <c r="B150" s="213" t="s">
        <v>14</v>
      </c>
      <c r="C150" s="213"/>
      <c r="D150" s="214">
        <v>103</v>
      </c>
      <c r="E150" s="214">
        <v>17</v>
      </c>
      <c r="F150" s="214">
        <v>1</v>
      </c>
      <c r="G150" s="214">
        <v>59</v>
      </c>
      <c r="H150" s="214"/>
      <c r="I150" s="214">
        <v>40</v>
      </c>
    </row>
    <row r="151" spans="1:9" x14ac:dyDescent="0.25">
      <c r="A151" s="174" t="s">
        <v>156</v>
      </c>
      <c r="B151" s="213" t="s">
        <v>14</v>
      </c>
      <c r="C151" s="213"/>
      <c r="D151" s="214">
        <v>21</v>
      </c>
      <c r="E151" s="214">
        <v>20</v>
      </c>
      <c r="F151" s="214">
        <v>0</v>
      </c>
      <c r="G151" s="214">
        <v>75</v>
      </c>
      <c r="H151" s="214">
        <v>20</v>
      </c>
      <c r="I151" s="214">
        <v>45</v>
      </c>
    </row>
    <row r="152" spans="1:9" x14ac:dyDescent="0.25">
      <c r="A152" s="174" t="s">
        <v>185</v>
      </c>
      <c r="B152" s="213" t="s">
        <v>14</v>
      </c>
      <c r="C152" s="213"/>
      <c r="D152" s="214">
        <v>51</v>
      </c>
      <c r="E152" s="214">
        <v>14</v>
      </c>
      <c r="F152" s="214">
        <v>0</v>
      </c>
      <c r="G152" s="214">
        <v>65</v>
      </c>
      <c r="H152" s="214">
        <v>33</v>
      </c>
      <c r="I152" s="214">
        <v>16</v>
      </c>
    </row>
    <row r="153" spans="1:9" x14ac:dyDescent="0.25">
      <c r="A153" s="174" t="s">
        <v>95</v>
      </c>
      <c r="B153" s="213" t="s">
        <v>14</v>
      </c>
      <c r="C153" s="213"/>
      <c r="D153" s="214">
        <v>29</v>
      </c>
      <c r="E153" s="214">
        <v>52</v>
      </c>
      <c r="F153" s="214">
        <v>7</v>
      </c>
      <c r="G153" s="214">
        <v>35</v>
      </c>
      <c r="H153" s="214">
        <v>76</v>
      </c>
      <c r="I153" s="214">
        <v>14</v>
      </c>
    </row>
    <row r="154" spans="1:9" x14ac:dyDescent="0.25">
      <c r="A154" s="174" t="s">
        <v>172</v>
      </c>
      <c r="B154" s="213" t="s">
        <v>14</v>
      </c>
      <c r="C154" s="213"/>
      <c r="D154" s="214">
        <v>39</v>
      </c>
      <c r="E154" s="214">
        <v>10</v>
      </c>
      <c r="F154" s="214">
        <v>5</v>
      </c>
      <c r="G154" s="214">
        <v>55</v>
      </c>
      <c r="H154" s="214">
        <v>75</v>
      </c>
      <c r="I154" s="214">
        <v>50</v>
      </c>
    </row>
    <row r="155" spans="1:9" x14ac:dyDescent="0.25">
      <c r="A155" s="174" t="s">
        <v>119</v>
      </c>
      <c r="B155" s="213" t="s">
        <v>14</v>
      </c>
      <c r="C155" s="213"/>
      <c r="D155" s="214">
        <v>103</v>
      </c>
      <c r="E155" s="214">
        <v>17</v>
      </c>
      <c r="F155" s="214">
        <v>4</v>
      </c>
      <c r="G155" s="214">
        <v>54</v>
      </c>
      <c r="H155" s="214">
        <v>45</v>
      </c>
      <c r="I155" s="214">
        <v>31</v>
      </c>
    </row>
    <row r="156" spans="1:9" x14ac:dyDescent="0.25">
      <c r="A156" s="174" t="s">
        <v>162</v>
      </c>
      <c r="B156" s="213" t="s">
        <v>14</v>
      </c>
      <c r="C156" s="213"/>
      <c r="D156" s="214">
        <v>36</v>
      </c>
      <c r="E156" s="214">
        <v>42</v>
      </c>
      <c r="F156" s="214">
        <v>8</v>
      </c>
      <c r="G156" s="214">
        <v>56</v>
      </c>
      <c r="H156" s="214">
        <v>12</v>
      </c>
      <c r="I156" s="214">
        <v>14</v>
      </c>
    </row>
    <row r="157" spans="1:9" x14ac:dyDescent="0.25">
      <c r="A157" s="174" t="s">
        <v>143</v>
      </c>
      <c r="B157" s="213" t="s">
        <v>14</v>
      </c>
      <c r="C157" s="213"/>
      <c r="D157" s="214">
        <v>117</v>
      </c>
      <c r="E157" s="214">
        <v>61</v>
      </c>
      <c r="F157" s="214">
        <v>55</v>
      </c>
      <c r="G157" s="214">
        <v>73</v>
      </c>
      <c r="H157" s="214">
        <v>14</v>
      </c>
      <c r="I157" s="214">
        <v>8</v>
      </c>
    </row>
    <row r="158" spans="1:9" x14ac:dyDescent="0.25">
      <c r="A158" s="174" t="s">
        <v>143</v>
      </c>
      <c r="B158" s="213" t="s">
        <v>901</v>
      </c>
      <c r="C158" s="213"/>
      <c r="D158" s="214">
        <v>120</v>
      </c>
      <c r="E158" s="214">
        <v>52</v>
      </c>
      <c r="F158" s="214">
        <v>16</v>
      </c>
      <c r="G158" s="214">
        <v>44</v>
      </c>
      <c r="H158" s="214">
        <v>14</v>
      </c>
      <c r="I158" s="214">
        <v>12</v>
      </c>
    </row>
    <row r="159" spans="1:9" x14ac:dyDescent="0.25">
      <c r="A159" s="174" t="s">
        <v>143</v>
      </c>
      <c r="B159" s="213" t="s">
        <v>144</v>
      </c>
      <c r="C159" s="213"/>
      <c r="D159" s="214">
        <v>57</v>
      </c>
      <c r="E159" s="214">
        <v>61</v>
      </c>
      <c r="F159" s="214">
        <v>21</v>
      </c>
      <c r="G159" s="214">
        <v>72</v>
      </c>
      <c r="H159" s="214">
        <v>11</v>
      </c>
      <c r="I159" s="214">
        <v>21</v>
      </c>
    </row>
    <row r="160" spans="1:9" x14ac:dyDescent="0.25">
      <c r="A160" s="174" t="s">
        <v>44</v>
      </c>
      <c r="B160" s="213" t="s">
        <v>14</v>
      </c>
      <c r="C160" s="213"/>
      <c r="D160" s="214">
        <v>101</v>
      </c>
      <c r="E160" s="214"/>
      <c r="F160" s="214">
        <v>0</v>
      </c>
      <c r="G160" s="214">
        <v>53</v>
      </c>
      <c r="H160" s="214"/>
      <c r="I160" s="214">
        <v>100</v>
      </c>
    </row>
    <row r="161" spans="1:9" x14ac:dyDescent="0.25">
      <c r="A161" s="174" t="s">
        <v>104</v>
      </c>
      <c r="B161" s="213" t="s">
        <v>14</v>
      </c>
      <c r="C161" s="213"/>
      <c r="D161" s="214">
        <v>232</v>
      </c>
      <c r="E161" s="214">
        <v>16</v>
      </c>
      <c r="F161" s="214">
        <v>0</v>
      </c>
      <c r="G161" s="214">
        <v>64</v>
      </c>
      <c r="H161" s="214">
        <v>6</v>
      </c>
      <c r="I161" s="214">
        <v>51</v>
      </c>
    </row>
    <row r="162" spans="1:9" x14ac:dyDescent="0.25">
      <c r="A162" s="174" t="s">
        <v>188</v>
      </c>
      <c r="B162" s="213" t="s">
        <v>14</v>
      </c>
      <c r="C162" s="213"/>
      <c r="D162" s="214">
        <v>30</v>
      </c>
      <c r="E162" s="214">
        <v>20</v>
      </c>
      <c r="F162" s="214">
        <v>0</v>
      </c>
      <c r="G162" s="214">
        <v>63</v>
      </c>
      <c r="H162" s="214">
        <v>15</v>
      </c>
      <c r="I162" s="214">
        <v>20</v>
      </c>
    </row>
    <row r="163" spans="1:9" x14ac:dyDescent="0.25">
      <c r="A163" s="174" t="s">
        <v>87</v>
      </c>
      <c r="B163" s="213" t="s">
        <v>14</v>
      </c>
      <c r="C163" s="213"/>
      <c r="D163" s="214">
        <v>67</v>
      </c>
      <c r="E163" s="214">
        <v>3</v>
      </c>
      <c r="F163" s="214">
        <v>0</v>
      </c>
      <c r="G163" s="214">
        <v>61</v>
      </c>
      <c r="H163" s="214"/>
      <c r="I163" s="214">
        <v>61</v>
      </c>
    </row>
    <row r="164" spans="1:9" x14ac:dyDescent="0.25">
      <c r="A164" s="174" t="s">
        <v>169</v>
      </c>
      <c r="B164" s="213" t="s">
        <v>14</v>
      </c>
      <c r="C164" s="213"/>
      <c r="D164" s="214">
        <v>338</v>
      </c>
      <c r="E164" s="214">
        <v>26</v>
      </c>
      <c r="F164" s="214">
        <v>29</v>
      </c>
      <c r="G164" s="214">
        <v>62</v>
      </c>
      <c r="H164" s="214"/>
      <c r="I164" s="214">
        <v>51</v>
      </c>
    </row>
    <row r="165" spans="1:9" x14ac:dyDescent="0.25">
      <c r="A165" s="174" t="s">
        <v>957</v>
      </c>
      <c r="B165" s="213" t="s">
        <v>14</v>
      </c>
      <c r="C165" s="213"/>
      <c r="D165" s="214">
        <v>17</v>
      </c>
      <c r="E165" s="214">
        <v>12</v>
      </c>
      <c r="F165" s="214">
        <v>12</v>
      </c>
      <c r="G165" s="214">
        <v>65</v>
      </c>
      <c r="H165" s="214">
        <v>12</v>
      </c>
      <c r="I165" s="214">
        <v>71</v>
      </c>
    </row>
    <row r="166" spans="1:9" x14ac:dyDescent="0.25">
      <c r="A166" s="174" t="s">
        <v>82</v>
      </c>
      <c r="B166" s="213" t="s">
        <v>14</v>
      </c>
      <c r="C166" s="213"/>
      <c r="D166" s="214">
        <v>363</v>
      </c>
      <c r="E166" s="214">
        <v>39</v>
      </c>
      <c r="F166" s="214">
        <v>15</v>
      </c>
      <c r="G166" s="214">
        <v>65</v>
      </c>
      <c r="H166" s="214">
        <v>1</v>
      </c>
      <c r="I166" s="214">
        <v>28</v>
      </c>
    </row>
    <row r="167" spans="1:9" x14ac:dyDescent="0.25">
      <c r="A167" s="174" t="s">
        <v>73</v>
      </c>
      <c r="B167" s="213" t="s">
        <v>14</v>
      </c>
      <c r="C167" s="213"/>
      <c r="D167" s="214">
        <v>42</v>
      </c>
      <c r="E167" s="214">
        <v>1</v>
      </c>
      <c r="F167" s="214">
        <v>1</v>
      </c>
      <c r="G167" s="214">
        <v>69</v>
      </c>
      <c r="H167" s="214">
        <v>31</v>
      </c>
      <c r="I167" s="214">
        <v>38</v>
      </c>
    </row>
    <row r="168" spans="1:9" x14ac:dyDescent="0.25">
      <c r="A168" s="174" t="s">
        <v>290</v>
      </c>
      <c r="B168" s="213" t="s">
        <v>14</v>
      </c>
      <c r="C168" s="213"/>
      <c r="D168" s="214">
        <v>117</v>
      </c>
      <c r="E168" s="214">
        <v>9</v>
      </c>
      <c r="F168" s="214">
        <v>11</v>
      </c>
      <c r="G168" s="214">
        <v>56</v>
      </c>
      <c r="H168" s="214">
        <v>58</v>
      </c>
      <c r="I168" s="214">
        <v>42</v>
      </c>
    </row>
    <row r="169" spans="1:9" x14ac:dyDescent="0.25">
      <c r="A169" s="174" t="s">
        <v>958</v>
      </c>
      <c r="B169" s="213" t="s">
        <v>10</v>
      </c>
      <c r="C169" s="216" t="s">
        <v>962</v>
      </c>
      <c r="D169" s="214">
        <v>94</v>
      </c>
      <c r="E169" s="214"/>
      <c r="F169" s="214">
        <v>25</v>
      </c>
      <c r="G169" s="214">
        <v>61</v>
      </c>
      <c r="H169" s="214">
        <v>65</v>
      </c>
      <c r="I169" s="214">
        <v>58</v>
      </c>
    </row>
    <row r="170" spans="1:9" x14ac:dyDescent="0.25">
      <c r="A170" s="174" t="s">
        <v>958</v>
      </c>
      <c r="B170" s="213" t="s">
        <v>158</v>
      </c>
      <c r="C170" s="216" t="s">
        <v>962</v>
      </c>
      <c r="D170" s="214">
        <v>52</v>
      </c>
      <c r="E170" s="214"/>
      <c r="F170" s="214">
        <v>19</v>
      </c>
      <c r="G170" s="214">
        <v>51</v>
      </c>
      <c r="H170" s="214">
        <v>100</v>
      </c>
      <c r="I170" s="214">
        <v>28</v>
      </c>
    </row>
    <row r="171" spans="1:9" x14ac:dyDescent="0.25">
      <c r="A171" s="174" t="s">
        <v>72</v>
      </c>
      <c r="B171" s="213" t="s">
        <v>14</v>
      </c>
      <c r="C171" s="213"/>
      <c r="D171" s="214">
        <v>192</v>
      </c>
      <c r="E171" s="214">
        <v>63</v>
      </c>
      <c r="F171" s="214">
        <v>1</v>
      </c>
      <c r="G171" s="214">
        <v>52</v>
      </c>
      <c r="H171" s="214">
        <v>89</v>
      </c>
      <c r="I171" s="214">
        <v>28</v>
      </c>
    </row>
    <row r="172" spans="1:9" x14ac:dyDescent="0.25">
      <c r="A172" s="174" t="s">
        <v>26</v>
      </c>
      <c r="B172" s="213" t="s">
        <v>14</v>
      </c>
      <c r="C172" s="213"/>
      <c r="D172" s="214">
        <v>42</v>
      </c>
      <c r="E172" s="214"/>
      <c r="F172" s="214">
        <v>0</v>
      </c>
      <c r="G172" s="214">
        <v>67</v>
      </c>
      <c r="H172" s="214"/>
      <c r="I172" s="214">
        <v>38</v>
      </c>
    </row>
    <row r="173" spans="1:9" x14ac:dyDescent="0.25">
      <c r="A173" s="174" t="s">
        <v>88</v>
      </c>
      <c r="B173" s="213" t="s">
        <v>14</v>
      </c>
      <c r="C173" s="213"/>
      <c r="D173" s="214">
        <v>37</v>
      </c>
      <c r="E173" s="214"/>
      <c r="F173" s="214">
        <v>0</v>
      </c>
      <c r="G173" s="214">
        <v>68</v>
      </c>
      <c r="H173" s="214"/>
      <c r="I173" s="214">
        <v>38</v>
      </c>
    </row>
    <row r="174" spans="1:9" x14ac:dyDescent="0.25">
      <c r="A174" s="174" t="s">
        <v>134</v>
      </c>
      <c r="B174" s="213" t="s">
        <v>14</v>
      </c>
      <c r="C174" s="213"/>
      <c r="D174" s="214">
        <v>62</v>
      </c>
      <c r="E174" s="214">
        <v>2</v>
      </c>
      <c r="F174" s="214">
        <v>0</v>
      </c>
      <c r="G174" s="214">
        <v>67</v>
      </c>
      <c r="H174" s="214">
        <v>38</v>
      </c>
      <c r="I174" s="214">
        <v>34</v>
      </c>
    </row>
    <row r="175" spans="1:9" x14ac:dyDescent="0.25">
      <c r="A175" s="174" t="s">
        <v>902</v>
      </c>
      <c r="B175" s="213" t="s">
        <v>14</v>
      </c>
      <c r="C175" s="213"/>
      <c r="D175" s="214">
        <v>156</v>
      </c>
      <c r="E175" s="214">
        <v>11</v>
      </c>
      <c r="F175" s="214">
        <v>2</v>
      </c>
      <c r="G175" s="214">
        <v>61</v>
      </c>
      <c r="H175" s="214">
        <v>67</v>
      </c>
      <c r="I175" s="214">
        <v>41</v>
      </c>
    </row>
    <row r="176" spans="1:9" x14ac:dyDescent="0.25">
      <c r="A176" s="174" t="s">
        <v>97</v>
      </c>
      <c r="B176" s="213" t="s">
        <v>14</v>
      </c>
      <c r="C176" s="213"/>
      <c r="D176" s="214">
        <v>58</v>
      </c>
      <c r="E176" s="214">
        <v>21</v>
      </c>
      <c r="F176" s="214">
        <v>7</v>
      </c>
      <c r="G176" s="214">
        <v>55</v>
      </c>
      <c r="H176" s="214">
        <v>33</v>
      </c>
      <c r="I176" s="214">
        <v>22</v>
      </c>
    </row>
    <row r="177" spans="1:9" x14ac:dyDescent="0.25">
      <c r="A177" s="174" t="s">
        <v>293</v>
      </c>
      <c r="B177" s="213" t="s">
        <v>35</v>
      </c>
      <c r="C177" s="213"/>
      <c r="D177" s="214">
        <v>46</v>
      </c>
      <c r="E177" s="214">
        <v>2</v>
      </c>
      <c r="F177" s="214">
        <v>0</v>
      </c>
      <c r="G177" s="214">
        <v>56</v>
      </c>
      <c r="H177" s="214">
        <v>61</v>
      </c>
      <c r="I177" s="214">
        <v>9</v>
      </c>
    </row>
    <row r="178" spans="1:9" x14ac:dyDescent="0.25">
      <c r="A178" s="174" t="s">
        <v>41</v>
      </c>
      <c r="B178" s="213" t="s">
        <v>14</v>
      </c>
      <c r="C178" s="213"/>
      <c r="D178" s="214">
        <v>31</v>
      </c>
      <c r="E178" s="214">
        <v>3</v>
      </c>
      <c r="F178" s="214">
        <v>13</v>
      </c>
      <c r="G178" s="214">
        <v>52</v>
      </c>
      <c r="H178" s="214">
        <v>55</v>
      </c>
      <c r="I178" s="214">
        <v>23</v>
      </c>
    </row>
    <row r="179" spans="1:9" x14ac:dyDescent="0.25">
      <c r="A179" s="174" t="s">
        <v>71</v>
      </c>
      <c r="B179" s="213" t="s">
        <v>14</v>
      </c>
      <c r="C179" s="213"/>
      <c r="D179" s="214">
        <v>160</v>
      </c>
      <c r="E179" s="214">
        <v>14</v>
      </c>
      <c r="F179" s="214">
        <v>11</v>
      </c>
      <c r="G179" s="214">
        <v>58</v>
      </c>
      <c r="H179" s="214">
        <v>64</v>
      </c>
      <c r="I179" s="214">
        <v>24</v>
      </c>
    </row>
    <row r="180" spans="1:9" x14ac:dyDescent="0.25">
      <c r="A180" s="174" t="s">
        <v>116</v>
      </c>
      <c r="B180" s="213" t="s">
        <v>14</v>
      </c>
      <c r="C180" s="213"/>
      <c r="D180" s="214">
        <v>58</v>
      </c>
      <c r="E180" s="214">
        <v>7</v>
      </c>
      <c r="F180" s="214">
        <v>5</v>
      </c>
      <c r="G180" s="214">
        <v>47</v>
      </c>
      <c r="H180" s="214">
        <v>62</v>
      </c>
      <c r="I180" s="214">
        <v>36</v>
      </c>
    </row>
    <row r="181" spans="1:9" x14ac:dyDescent="0.25">
      <c r="A181" s="174" t="s">
        <v>17</v>
      </c>
      <c r="B181" s="213" t="s">
        <v>18</v>
      </c>
      <c r="C181" s="213"/>
      <c r="D181" s="214">
        <v>144</v>
      </c>
      <c r="E181" s="214">
        <v>62</v>
      </c>
      <c r="F181" s="214">
        <v>47</v>
      </c>
      <c r="G181" s="214">
        <v>47</v>
      </c>
      <c r="H181" s="214">
        <v>0</v>
      </c>
      <c r="I181" s="214">
        <v>22</v>
      </c>
    </row>
    <row r="182" spans="1:9" x14ac:dyDescent="0.25">
      <c r="A182" s="174" t="s">
        <v>27</v>
      </c>
      <c r="B182" s="213" t="s">
        <v>14</v>
      </c>
      <c r="C182" s="213"/>
      <c r="D182" s="214">
        <v>81</v>
      </c>
      <c r="E182" s="214">
        <v>0</v>
      </c>
      <c r="F182" s="214">
        <v>5</v>
      </c>
      <c r="G182" s="214">
        <v>65</v>
      </c>
      <c r="H182" s="214">
        <v>19</v>
      </c>
      <c r="I182" s="214">
        <v>31</v>
      </c>
    </row>
    <row r="184" spans="1:9" x14ac:dyDescent="0.25">
      <c r="C184" s="174" t="s">
        <v>963</v>
      </c>
      <c r="D184" s="213">
        <f t="shared" ref="D184:I184" si="0">AVERAGE(D13:D182)</f>
        <v>121.95882352941176</v>
      </c>
      <c r="E184" s="213">
        <f t="shared" si="0"/>
        <v>18.73758865248227</v>
      </c>
      <c r="F184" s="213">
        <f t="shared" si="0"/>
        <v>8.9289940828402372</v>
      </c>
      <c r="G184" s="213">
        <f t="shared" si="0"/>
        <v>57.414201183431956</v>
      </c>
      <c r="H184" s="213">
        <f t="shared" si="0"/>
        <v>45.03448275862069</v>
      </c>
      <c r="I184" s="213">
        <f t="shared" si="0"/>
        <v>36.243902439024389</v>
      </c>
    </row>
    <row r="185" spans="1:9" x14ac:dyDescent="0.25">
      <c r="C185" s="174" t="s">
        <v>297</v>
      </c>
      <c r="D185" s="213">
        <f>MEDIAN(D13:D182)</f>
        <v>82</v>
      </c>
      <c r="E185" s="213">
        <f t="shared" ref="E185:I185" si="1">MEDIAN(E13:E182)</f>
        <v>12</v>
      </c>
      <c r="F185" s="213">
        <f t="shared" si="1"/>
        <v>4</v>
      </c>
      <c r="G185" s="213">
        <f t="shared" si="1"/>
        <v>58</v>
      </c>
      <c r="H185" s="213">
        <f t="shared" si="1"/>
        <v>45</v>
      </c>
      <c r="I185" s="213">
        <f t="shared" si="1"/>
        <v>31.5</v>
      </c>
    </row>
    <row r="186" spans="1:9" x14ac:dyDescent="0.25">
      <c r="C186" s="174" t="s">
        <v>596</v>
      </c>
      <c r="D186" s="213">
        <f>SUM(D13:D182)</f>
        <v>20733</v>
      </c>
    </row>
    <row r="187" spans="1:9" x14ac:dyDescent="0.25">
      <c r="C187" s="174" t="s">
        <v>964</v>
      </c>
      <c r="E187" s="174">
        <f>COUNTA(E13:E182)</f>
        <v>141</v>
      </c>
      <c r="F187" s="174">
        <f t="shared" ref="F187:I187" si="2">COUNTA(F13:F182)</f>
        <v>169</v>
      </c>
      <c r="G187" s="174">
        <f t="shared" si="2"/>
        <v>169</v>
      </c>
      <c r="H187" s="174">
        <f t="shared" si="2"/>
        <v>145</v>
      </c>
      <c r="I187" s="174">
        <f t="shared" si="2"/>
        <v>164</v>
      </c>
    </row>
  </sheetData>
  <mergeCells count="1">
    <mergeCell ref="D1:I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4"/>
  <sheetViews>
    <sheetView workbookViewId="0">
      <selection activeCell="F4" sqref="F4"/>
    </sheetView>
  </sheetViews>
  <sheetFormatPr defaultRowHeight="15" x14ac:dyDescent="0.25"/>
  <cols>
    <col min="1" max="1" width="11.85546875" style="23" bestFit="1" customWidth="1"/>
    <col min="2" max="2" width="43" style="23" customWidth="1"/>
    <col min="3" max="3" width="48.140625" style="23" customWidth="1"/>
    <col min="4" max="4" width="14.140625" style="23" bestFit="1" customWidth="1"/>
    <col min="5" max="5" width="10.85546875" style="23" bestFit="1" customWidth="1"/>
    <col min="6" max="6" width="9.85546875" style="23" bestFit="1" customWidth="1"/>
    <col min="7" max="7" width="11.85546875" style="23" bestFit="1" customWidth="1"/>
    <col min="8" max="8" width="10.42578125" style="23" bestFit="1" customWidth="1"/>
    <col min="9" max="16384" width="9.140625" style="23"/>
  </cols>
  <sheetData>
    <row r="1" spans="1:6" x14ac:dyDescent="0.25">
      <c r="D1" s="24" t="s">
        <v>558</v>
      </c>
    </row>
    <row r="3" spans="1:6" x14ac:dyDescent="0.25">
      <c r="A3" s="25" t="s">
        <v>368</v>
      </c>
      <c r="B3" s="26" t="s">
        <v>559</v>
      </c>
      <c r="C3" s="26" t="s">
        <v>560</v>
      </c>
      <c r="D3" s="26" t="s">
        <v>561</v>
      </c>
      <c r="E3" s="26" t="s">
        <v>562</v>
      </c>
      <c r="F3" s="26" t="s">
        <v>563</v>
      </c>
    </row>
    <row r="4" spans="1:6" x14ac:dyDescent="0.25">
      <c r="A4" s="23" t="s">
        <v>374</v>
      </c>
      <c r="B4" s="27">
        <v>113</v>
      </c>
      <c r="C4" s="27">
        <v>71</v>
      </c>
      <c r="D4" s="27">
        <v>49</v>
      </c>
      <c r="E4" s="28">
        <v>63</v>
      </c>
      <c r="F4" s="28">
        <v>69</v>
      </c>
    </row>
    <row r="5" spans="1:6" x14ac:dyDescent="0.25">
      <c r="A5" s="23" t="s">
        <v>375</v>
      </c>
      <c r="B5" s="27">
        <v>44</v>
      </c>
      <c r="C5" s="27">
        <v>37</v>
      </c>
      <c r="D5" s="27">
        <v>31</v>
      </c>
      <c r="E5" s="27">
        <v>84</v>
      </c>
      <c r="F5" s="27">
        <v>84</v>
      </c>
    </row>
    <row r="6" spans="1:6" x14ac:dyDescent="0.25">
      <c r="A6" s="23" t="s">
        <v>376</v>
      </c>
      <c r="B6" s="27">
        <v>23</v>
      </c>
      <c r="C6" s="27">
        <v>9</v>
      </c>
      <c r="D6" s="27">
        <v>5</v>
      </c>
      <c r="E6" s="27">
        <v>39</v>
      </c>
      <c r="F6" s="27">
        <v>56</v>
      </c>
    </row>
    <row r="7" spans="1:6" x14ac:dyDescent="0.25">
      <c r="A7" s="23" t="s">
        <v>377</v>
      </c>
      <c r="B7" s="27">
        <v>125</v>
      </c>
      <c r="C7" s="27">
        <v>61</v>
      </c>
      <c r="D7" s="27">
        <v>48</v>
      </c>
      <c r="E7" s="27">
        <v>49</v>
      </c>
      <c r="F7" s="27">
        <v>79</v>
      </c>
    </row>
    <row r="8" spans="1:6" x14ac:dyDescent="0.25">
      <c r="A8" s="23" t="s">
        <v>378</v>
      </c>
      <c r="B8" s="27">
        <v>127</v>
      </c>
      <c r="C8" s="27">
        <v>77</v>
      </c>
      <c r="D8" s="27">
        <v>51</v>
      </c>
      <c r="E8" s="27">
        <v>61</v>
      </c>
      <c r="F8" s="27">
        <v>66</v>
      </c>
    </row>
    <row r="9" spans="1:6" x14ac:dyDescent="0.25">
      <c r="A9" s="23" t="s">
        <v>379</v>
      </c>
      <c r="B9" s="27">
        <v>360</v>
      </c>
      <c r="C9" s="27">
        <v>240</v>
      </c>
      <c r="D9" s="27">
        <v>238</v>
      </c>
      <c r="E9" s="27">
        <v>67</v>
      </c>
      <c r="F9" s="27">
        <v>99</v>
      </c>
    </row>
    <row r="10" spans="1:6" x14ac:dyDescent="0.25">
      <c r="A10" s="23" t="s">
        <v>380</v>
      </c>
      <c r="B10" s="27">
        <v>18</v>
      </c>
      <c r="C10" s="27">
        <v>11</v>
      </c>
      <c r="D10" s="27">
        <v>9</v>
      </c>
      <c r="E10" s="27">
        <v>61</v>
      </c>
      <c r="F10" s="27">
        <v>82</v>
      </c>
    </row>
    <row r="11" spans="1:6" x14ac:dyDescent="0.25">
      <c r="A11" s="23" t="s">
        <v>381</v>
      </c>
      <c r="B11" s="27">
        <v>451</v>
      </c>
      <c r="C11" s="27">
        <v>289</v>
      </c>
      <c r="D11" s="27">
        <v>252</v>
      </c>
      <c r="E11" s="28">
        <v>64</v>
      </c>
      <c r="F11" s="28">
        <v>87</v>
      </c>
    </row>
    <row r="12" spans="1:6" x14ac:dyDescent="0.25">
      <c r="A12" s="23" t="s">
        <v>382</v>
      </c>
      <c r="B12" s="27">
        <v>375</v>
      </c>
      <c r="C12" s="27">
        <v>289</v>
      </c>
      <c r="D12" s="27">
        <v>61</v>
      </c>
      <c r="E12" s="27">
        <v>77</v>
      </c>
      <c r="F12" s="27">
        <v>21</v>
      </c>
    </row>
    <row r="13" spans="1:6" x14ac:dyDescent="0.25">
      <c r="A13" s="23" t="s">
        <v>383</v>
      </c>
      <c r="B13" s="27">
        <v>368</v>
      </c>
      <c r="C13" s="27">
        <v>153</v>
      </c>
      <c r="D13" s="27">
        <v>143</v>
      </c>
      <c r="E13" s="27">
        <v>42</v>
      </c>
      <c r="F13" s="27">
        <v>93</v>
      </c>
    </row>
    <row r="14" spans="1:6" x14ac:dyDescent="0.25">
      <c r="A14" s="23" t="s">
        <v>384</v>
      </c>
      <c r="B14" s="27">
        <v>45</v>
      </c>
      <c r="C14" s="27">
        <v>20</v>
      </c>
      <c r="D14" s="27">
        <v>18</v>
      </c>
      <c r="E14" s="27">
        <v>44</v>
      </c>
      <c r="F14" s="27">
        <v>90</v>
      </c>
    </row>
    <row r="15" spans="1:6" x14ac:dyDescent="0.25">
      <c r="A15" s="23" t="s">
        <v>385</v>
      </c>
      <c r="B15" s="27">
        <v>175</v>
      </c>
      <c r="C15" s="27">
        <v>107</v>
      </c>
      <c r="D15" s="27">
        <v>65</v>
      </c>
      <c r="E15" s="27">
        <v>61</v>
      </c>
      <c r="F15" s="27">
        <v>61</v>
      </c>
    </row>
    <row r="16" spans="1:6" x14ac:dyDescent="0.25">
      <c r="A16" s="23" t="s">
        <v>386</v>
      </c>
      <c r="B16" s="27">
        <v>41</v>
      </c>
      <c r="C16" s="27">
        <v>23</v>
      </c>
      <c r="D16" s="27">
        <v>20</v>
      </c>
      <c r="E16" s="27">
        <v>56</v>
      </c>
      <c r="F16" s="27">
        <v>87</v>
      </c>
    </row>
    <row r="17" spans="1:6" x14ac:dyDescent="0.25">
      <c r="A17" s="23" t="s">
        <v>387</v>
      </c>
      <c r="B17" s="27">
        <v>110</v>
      </c>
      <c r="C17" s="27">
        <v>90</v>
      </c>
      <c r="D17" s="27">
        <v>33</v>
      </c>
      <c r="E17" s="27">
        <v>82</v>
      </c>
      <c r="F17" s="27">
        <v>37</v>
      </c>
    </row>
    <row r="18" spans="1:6" x14ac:dyDescent="0.25">
      <c r="A18" s="23" t="s">
        <v>388</v>
      </c>
      <c r="B18" s="27">
        <v>56</v>
      </c>
      <c r="C18" s="27">
        <v>53</v>
      </c>
      <c r="D18" s="27">
        <v>44</v>
      </c>
      <c r="E18" s="27">
        <v>95</v>
      </c>
      <c r="F18" s="27">
        <v>83</v>
      </c>
    </row>
    <row r="19" spans="1:6" x14ac:dyDescent="0.25">
      <c r="A19" s="23" t="s">
        <v>389</v>
      </c>
      <c r="B19" s="27">
        <v>71</v>
      </c>
      <c r="C19" s="27">
        <v>52</v>
      </c>
      <c r="D19" s="27">
        <v>18</v>
      </c>
      <c r="E19" s="27">
        <v>73</v>
      </c>
      <c r="F19" s="27">
        <v>35</v>
      </c>
    </row>
    <row r="20" spans="1:6" x14ac:dyDescent="0.25">
      <c r="A20" s="23" t="s">
        <v>390</v>
      </c>
      <c r="B20" s="27">
        <v>99</v>
      </c>
      <c r="C20" s="27">
        <v>88</v>
      </c>
      <c r="D20" s="27">
        <v>61</v>
      </c>
      <c r="E20" s="27">
        <v>97</v>
      </c>
      <c r="F20" s="27">
        <v>69</v>
      </c>
    </row>
    <row r="21" spans="1:6" x14ac:dyDescent="0.25">
      <c r="A21" s="23" t="s">
        <v>391</v>
      </c>
      <c r="B21" s="27">
        <v>71</v>
      </c>
      <c r="C21" s="27">
        <v>21</v>
      </c>
      <c r="D21" s="27">
        <v>14</v>
      </c>
      <c r="E21" s="27">
        <v>30</v>
      </c>
      <c r="F21" s="27">
        <v>67</v>
      </c>
    </row>
    <row r="22" spans="1:6" x14ac:dyDescent="0.25">
      <c r="A22" s="23" t="s">
        <v>392</v>
      </c>
      <c r="B22" s="27">
        <v>42</v>
      </c>
      <c r="C22" s="27">
        <v>42</v>
      </c>
      <c r="D22" s="27">
        <v>42</v>
      </c>
      <c r="E22" s="27">
        <v>100</v>
      </c>
      <c r="F22" s="27">
        <v>100</v>
      </c>
    </row>
    <row r="23" spans="1:6" x14ac:dyDescent="0.25">
      <c r="A23" s="23" t="s">
        <v>393</v>
      </c>
      <c r="B23" s="27">
        <v>70</v>
      </c>
      <c r="C23" s="27">
        <v>57</v>
      </c>
      <c r="D23" s="27">
        <v>36</v>
      </c>
      <c r="E23" s="27">
        <v>81</v>
      </c>
      <c r="F23" s="27">
        <v>63</v>
      </c>
    </row>
    <row r="24" spans="1:6" x14ac:dyDescent="0.25">
      <c r="A24" s="23" t="s">
        <v>394</v>
      </c>
      <c r="B24" s="27">
        <v>118</v>
      </c>
      <c r="C24" s="27">
        <v>104</v>
      </c>
      <c r="D24" s="27">
        <v>56</v>
      </c>
      <c r="E24" s="27">
        <v>88</v>
      </c>
      <c r="F24" s="27">
        <v>54</v>
      </c>
    </row>
    <row r="25" spans="1:6" x14ac:dyDescent="0.25">
      <c r="A25" s="23" t="s">
        <v>395</v>
      </c>
      <c r="B25" s="27">
        <v>12</v>
      </c>
      <c r="C25" s="27">
        <v>9</v>
      </c>
      <c r="D25" s="27">
        <v>7</v>
      </c>
      <c r="E25" s="27">
        <v>75</v>
      </c>
      <c r="F25" s="27">
        <v>78</v>
      </c>
    </row>
    <row r="26" spans="1:6" x14ac:dyDescent="0.25">
      <c r="A26" s="23" t="s">
        <v>396</v>
      </c>
      <c r="B26" s="27">
        <v>56</v>
      </c>
      <c r="C26" s="27">
        <v>46</v>
      </c>
      <c r="D26" s="27">
        <v>37</v>
      </c>
      <c r="E26" s="27">
        <v>82</v>
      </c>
      <c r="F26" s="27">
        <v>80</v>
      </c>
    </row>
    <row r="27" spans="1:6" x14ac:dyDescent="0.25">
      <c r="A27" s="23" t="s">
        <v>397</v>
      </c>
      <c r="B27" s="27">
        <v>1023</v>
      </c>
      <c r="C27" s="27">
        <v>555</v>
      </c>
      <c r="D27" s="27">
        <v>220</v>
      </c>
      <c r="E27" s="27">
        <v>54</v>
      </c>
      <c r="F27" s="27">
        <v>40</v>
      </c>
    </row>
    <row r="28" spans="1:6" x14ac:dyDescent="0.25">
      <c r="A28" s="23" t="s">
        <v>398</v>
      </c>
      <c r="B28" s="27">
        <v>63</v>
      </c>
      <c r="C28" s="27">
        <v>59</v>
      </c>
      <c r="D28" s="27">
        <v>53</v>
      </c>
      <c r="E28" s="28">
        <v>94</v>
      </c>
      <c r="F28" s="28">
        <v>90</v>
      </c>
    </row>
    <row r="29" spans="1:6" x14ac:dyDescent="0.25">
      <c r="A29" s="23" t="s">
        <v>399</v>
      </c>
      <c r="B29" s="27">
        <v>152</v>
      </c>
      <c r="C29" s="27">
        <v>93</v>
      </c>
      <c r="D29" s="27">
        <v>80</v>
      </c>
      <c r="E29" s="27">
        <v>61</v>
      </c>
      <c r="F29" s="27">
        <v>86</v>
      </c>
    </row>
    <row r="30" spans="1:6" x14ac:dyDescent="0.25">
      <c r="A30" s="23" t="s">
        <v>400</v>
      </c>
      <c r="B30" s="27">
        <v>72</v>
      </c>
      <c r="C30" s="27">
        <v>42</v>
      </c>
      <c r="D30" s="27">
        <v>26</v>
      </c>
      <c r="E30" s="27">
        <v>58</v>
      </c>
      <c r="F30" s="27">
        <v>62</v>
      </c>
    </row>
    <row r="31" spans="1:6" x14ac:dyDescent="0.25">
      <c r="A31" s="23" t="s">
        <v>401</v>
      </c>
      <c r="B31" s="27">
        <v>34</v>
      </c>
      <c r="C31" s="27">
        <v>34</v>
      </c>
      <c r="D31" s="27">
        <v>26</v>
      </c>
      <c r="E31" s="27">
        <v>100</v>
      </c>
      <c r="F31" s="27">
        <v>76</v>
      </c>
    </row>
    <row r="32" spans="1:6" x14ac:dyDescent="0.25">
      <c r="A32" s="23" t="s">
        <v>402</v>
      </c>
      <c r="B32" s="27">
        <v>499</v>
      </c>
      <c r="C32" s="27">
        <v>367</v>
      </c>
      <c r="D32" s="27">
        <v>174</v>
      </c>
      <c r="E32" s="27">
        <v>74</v>
      </c>
      <c r="F32" s="27">
        <v>47</v>
      </c>
    </row>
    <row r="33" spans="1:6" x14ac:dyDescent="0.25">
      <c r="A33" s="23" t="s">
        <v>403</v>
      </c>
      <c r="B33" s="27">
        <v>42</v>
      </c>
      <c r="C33" s="27">
        <v>20</v>
      </c>
      <c r="D33" s="27">
        <v>20</v>
      </c>
      <c r="E33" s="27">
        <v>48</v>
      </c>
      <c r="F33" s="27">
        <v>100</v>
      </c>
    </row>
    <row r="34" spans="1:6" x14ac:dyDescent="0.25">
      <c r="A34" s="23" t="s">
        <v>404</v>
      </c>
      <c r="B34" s="27">
        <v>121</v>
      </c>
      <c r="C34" s="27">
        <v>72</v>
      </c>
      <c r="D34" s="27">
        <v>43</v>
      </c>
      <c r="E34" s="27">
        <v>60</v>
      </c>
      <c r="F34" s="27">
        <v>60</v>
      </c>
    </row>
    <row r="35" spans="1:6" x14ac:dyDescent="0.25">
      <c r="A35" s="23" t="s">
        <v>405</v>
      </c>
      <c r="B35" s="27">
        <v>103</v>
      </c>
      <c r="C35" s="27">
        <v>90</v>
      </c>
      <c r="D35" s="27">
        <v>34</v>
      </c>
      <c r="E35" s="27">
        <v>87</v>
      </c>
      <c r="F35" s="27">
        <v>38</v>
      </c>
    </row>
    <row r="36" spans="1:6" x14ac:dyDescent="0.25">
      <c r="A36" s="23" t="s">
        <v>406</v>
      </c>
      <c r="B36" s="27">
        <v>313</v>
      </c>
      <c r="C36" s="27">
        <v>167</v>
      </c>
      <c r="D36" s="27">
        <v>76</v>
      </c>
      <c r="E36" s="27">
        <v>53</v>
      </c>
      <c r="F36" s="27">
        <v>46</v>
      </c>
    </row>
    <row r="37" spans="1:6" x14ac:dyDescent="0.25">
      <c r="A37" s="23" t="s">
        <v>407</v>
      </c>
      <c r="B37" s="27">
        <v>470</v>
      </c>
      <c r="C37" s="27">
        <v>342</v>
      </c>
      <c r="D37" s="27">
        <v>130</v>
      </c>
      <c r="E37" s="27">
        <v>73</v>
      </c>
      <c r="F37" s="27">
        <v>38</v>
      </c>
    </row>
    <row r="38" spans="1:6" x14ac:dyDescent="0.25">
      <c r="A38" s="23" t="s">
        <v>408</v>
      </c>
      <c r="B38" s="27">
        <v>63</v>
      </c>
      <c r="C38" s="27">
        <v>51</v>
      </c>
      <c r="D38" s="27">
        <v>37</v>
      </c>
      <c r="E38" s="27">
        <v>81</v>
      </c>
      <c r="F38" s="27">
        <v>73</v>
      </c>
    </row>
    <row r="39" spans="1:6" x14ac:dyDescent="0.25">
      <c r="A39" s="23" t="s">
        <v>409</v>
      </c>
      <c r="B39" s="27">
        <v>191</v>
      </c>
      <c r="C39" s="27">
        <v>68</v>
      </c>
      <c r="D39" s="27">
        <v>41</v>
      </c>
      <c r="E39" s="27">
        <v>36</v>
      </c>
      <c r="F39" s="27">
        <v>60</v>
      </c>
    </row>
    <row r="40" spans="1:6" x14ac:dyDescent="0.25">
      <c r="A40" s="23" t="s">
        <v>410</v>
      </c>
      <c r="B40" s="27">
        <v>23</v>
      </c>
      <c r="C40" s="27">
        <v>14</v>
      </c>
      <c r="D40" s="27">
        <v>11</v>
      </c>
      <c r="E40" s="27">
        <v>61</v>
      </c>
      <c r="F40" s="27">
        <v>79</v>
      </c>
    </row>
    <row r="41" spans="1:6" x14ac:dyDescent="0.25">
      <c r="A41" s="23" t="s">
        <v>411</v>
      </c>
      <c r="B41" s="27">
        <v>205</v>
      </c>
      <c r="C41" s="27">
        <v>122</v>
      </c>
      <c r="D41" s="27">
        <v>93</v>
      </c>
      <c r="E41" s="27">
        <v>60</v>
      </c>
      <c r="F41" s="27">
        <v>76</v>
      </c>
    </row>
    <row r="42" spans="1:6" x14ac:dyDescent="0.25">
      <c r="A42" s="23" t="s">
        <v>412</v>
      </c>
      <c r="B42" s="27">
        <v>143</v>
      </c>
      <c r="C42" s="27">
        <v>106</v>
      </c>
      <c r="D42" s="27">
        <v>50</v>
      </c>
      <c r="E42" s="27">
        <v>74</v>
      </c>
      <c r="F42" s="27">
        <v>47</v>
      </c>
    </row>
    <row r="43" spans="1:6" x14ac:dyDescent="0.25">
      <c r="A43" s="23" t="s">
        <v>413</v>
      </c>
      <c r="B43" s="27">
        <v>45</v>
      </c>
      <c r="C43" s="27">
        <v>39</v>
      </c>
      <c r="D43" s="27">
        <v>36</v>
      </c>
      <c r="E43" s="27">
        <v>87</v>
      </c>
      <c r="F43" s="27">
        <v>92</v>
      </c>
    </row>
    <row r="44" spans="1:6" x14ac:dyDescent="0.25">
      <c r="A44" s="23" t="s">
        <v>414</v>
      </c>
      <c r="B44" s="27">
        <v>126</v>
      </c>
      <c r="C44" s="27">
        <v>53</v>
      </c>
      <c r="D44" s="27">
        <v>39</v>
      </c>
      <c r="E44" s="28">
        <v>42</v>
      </c>
      <c r="F44" s="28">
        <v>74</v>
      </c>
    </row>
    <row r="45" spans="1:6" x14ac:dyDescent="0.25">
      <c r="A45" s="23" t="s">
        <v>415</v>
      </c>
      <c r="B45" s="27">
        <v>64</v>
      </c>
      <c r="C45" s="27">
        <v>59</v>
      </c>
      <c r="D45" s="27">
        <v>30</v>
      </c>
      <c r="E45" s="27">
        <v>92</v>
      </c>
      <c r="F45" s="27">
        <v>51</v>
      </c>
    </row>
    <row r="46" spans="1:6" x14ac:dyDescent="0.25">
      <c r="A46" s="23" t="s">
        <v>416</v>
      </c>
      <c r="B46" s="27">
        <v>149</v>
      </c>
      <c r="C46" s="27">
        <v>112</v>
      </c>
      <c r="D46" s="27">
        <v>39</v>
      </c>
      <c r="E46" s="27">
        <v>75</v>
      </c>
      <c r="F46" s="27">
        <v>35</v>
      </c>
    </row>
    <row r="47" spans="1:6" x14ac:dyDescent="0.25">
      <c r="A47" s="23" t="s">
        <v>417</v>
      </c>
      <c r="B47" s="27">
        <v>690</v>
      </c>
      <c r="C47" s="27">
        <v>400</v>
      </c>
      <c r="D47" s="27">
        <v>137</v>
      </c>
      <c r="E47" s="28">
        <v>58</v>
      </c>
      <c r="F47" s="28">
        <v>34</v>
      </c>
    </row>
    <row r="48" spans="1:6" x14ac:dyDescent="0.25">
      <c r="A48" s="23" t="s">
        <v>418</v>
      </c>
      <c r="B48" s="27">
        <v>193</v>
      </c>
      <c r="C48" s="27">
        <v>83</v>
      </c>
      <c r="D48" s="27">
        <v>50</v>
      </c>
      <c r="E48" s="28">
        <v>43</v>
      </c>
      <c r="F48" s="28">
        <v>60</v>
      </c>
    </row>
    <row r="49" spans="1:6" x14ac:dyDescent="0.25">
      <c r="A49" s="23" t="s">
        <v>419</v>
      </c>
      <c r="B49" s="27">
        <v>275</v>
      </c>
      <c r="C49" s="27">
        <v>183</v>
      </c>
      <c r="D49" s="27">
        <v>76</v>
      </c>
      <c r="E49" s="27">
        <v>67</v>
      </c>
      <c r="F49" s="27">
        <v>42</v>
      </c>
    </row>
    <row r="50" spans="1:6" x14ac:dyDescent="0.25">
      <c r="A50" s="23" t="s">
        <v>420</v>
      </c>
      <c r="B50" s="27">
        <v>105</v>
      </c>
      <c r="C50" s="27">
        <v>77</v>
      </c>
      <c r="D50" s="27">
        <v>63</v>
      </c>
      <c r="E50" s="27">
        <v>73</v>
      </c>
      <c r="F50" s="27">
        <v>82</v>
      </c>
    </row>
    <row r="51" spans="1:6" x14ac:dyDescent="0.25">
      <c r="A51" s="23" t="s">
        <v>421</v>
      </c>
      <c r="B51" s="27">
        <v>112</v>
      </c>
      <c r="C51" s="27">
        <v>93</v>
      </c>
      <c r="D51" s="27">
        <v>70</v>
      </c>
      <c r="E51" s="27">
        <v>83</v>
      </c>
      <c r="F51" s="27">
        <v>75</v>
      </c>
    </row>
    <row r="52" spans="1:6" x14ac:dyDescent="0.25">
      <c r="A52" s="23" t="s">
        <v>422</v>
      </c>
      <c r="B52" s="27">
        <v>119</v>
      </c>
      <c r="C52" s="27">
        <v>55</v>
      </c>
      <c r="D52" s="27">
        <v>25</v>
      </c>
      <c r="E52" s="27">
        <v>46</v>
      </c>
      <c r="F52" s="27">
        <v>45</v>
      </c>
    </row>
    <row r="53" spans="1:6" x14ac:dyDescent="0.25">
      <c r="A53" s="23" t="s">
        <v>423</v>
      </c>
      <c r="B53" s="27">
        <v>76</v>
      </c>
      <c r="C53" s="27">
        <v>48</v>
      </c>
      <c r="D53" s="27">
        <v>24</v>
      </c>
      <c r="E53" s="27">
        <v>63</v>
      </c>
      <c r="F53" s="27">
        <v>50</v>
      </c>
    </row>
    <row r="54" spans="1:6" x14ac:dyDescent="0.25">
      <c r="A54" s="23" t="s">
        <v>424</v>
      </c>
      <c r="B54" s="27">
        <v>216</v>
      </c>
      <c r="C54" s="27">
        <v>191</v>
      </c>
      <c r="D54" s="27">
        <v>103</v>
      </c>
      <c r="E54" s="27">
        <v>88</v>
      </c>
      <c r="F54" s="27">
        <v>54</v>
      </c>
    </row>
    <row r="55" spans="1:6" x14ac:dyDescent="0.25">
      <c r="A55" s="23" t="s">
        <v>425</v>
      </c>
      <c r="B55" s="27">
        <v>26</v>
      </c>
      <c r="C55" s="27">
        <v>24</v>
      </c>
      <c r="D55" s="27">
        <v>17</v>
      </c>
      <c r="E55" s="27">
        <v>92</v>
      </c>
      <c r="F55" s="27">
        <v>71</v>
      </c>
    </row>
    <row r="56" spans="1:6" x14ac:dyDescent="0.25">
      <c r="A56" s="23" t="s">
        <v>426</v>
      </c>
      <c r="B56" s="27">
        <v>87</v>
      </c>
      <c r="C56" s="27">
        <v>42</v>
      </c>
      <c r="D56" s="27">
        <v>21</v>
      </c>
      <c r="E56" s="27">
        <v>48</v>
      </c>
      <c r="F56" s="27">
        <v>50</v>
      </c>
    </row>
    <row r="57" spans="1:6" x14ac:dyDescent="0.25">
      <c r="A57" s="23" t="s">
        <v>427</v>
      </c>
      <c r="B57" s="27">
        <v>158</v>
      </c>
      <c r="C57" s="27">
        <v>74</v>
      </c>
      <c r="D57" s="27">
        <v>35</v>
      </c>
      <c r="E57" s="28">
        <v>47</v>
      </c>
      <c r="F57" s="28">
        <v>47</v>
      </c>
    </row>
    <row r="58" spans="1:6" x14ac:dyDescent="0.25">
      <c r="A58" s="23" t="s">
        <v>428</v>
      </c>
      <c r="B58" s="27">
        <v>143</v>
      </c>
      <c r="C58" s="27">
        <v>103</v>
      </c>
      <c r="D58" s="27">
        <v>55</v>
      </c>
      <c r="E58" s="27">
        <v>72</v>
      </c>
      <c r="F58" s="27">
        <v>53</v>
      </c>
    </row>
    <row r="59" spans="1:6" x14ac:dyDescent="0.25">
      <c r="A59" s="23" t="s">
        <v>429</v>
      </c>
      <c r="B59" s="27">
        <v>20</v>
      </c>
      <c r="C59" s="27">
        <v>17</v>
      </c>
      <c r="D59" s="27">
        <v>15</v>
      </c>
      <c r="E59" s="27">
        <v>85</v>
      </c>
      <c r="F59" s="27">
        <v>88</v>
      </c>
    </row>
    <row r="60" spans="1:6" x14ac:dyDescent="0.25">
      <c r="A60" s="23" t="s">
        <v>430</v>
      </c>
      <c r="B60" s="27">
        <v>153</v>
      </c>
      <c r="C60" s="27">
        <v>110</v>
      </c>
      <c r="D60" s="27">
        <v>89</v>
      </c>
      <c r="E60" s="27">
        <v>72</v>
      </c>
      <c r="F60" s="27">
        <v>81</v>
      </c>
    </row>
    <row r="61" spans="1:6" x14ac:dyDescent="0.25">
      <c r="A61" s="23" t="s">
        <v>431</v>
      </c>
      <c r="B61" s="27">
        <v>32</v>
      </c>
      <c r="C61" s="27">
        <v>30</v>
      </c>
      <c r="D61" s="27">
        <v>24</v>
      </c>
      <c r="E61" s="27">
        <v>94</v>
      </c>
      <c r="F61" s="27">
        <v>80</v>
      </c>
    </row>
    <row r="62" spans="1:6" x14ac:dyDescent="0.25">
      <c r="A62" s="23" t="s">
        <v>432</v>
      </c>
      <c r="B62" s="27">
        <v>62</v>
      </c>
      <c r="C62" s="27">
        <v>41</v>
      </c>
      <c r="D62" s="27">
        <v>29</v>
      </c>
      <c r="E62" s="27">
        <v>66</v>
      </c>
      <c r="F62" s="27">
        <v>71</v>
      </c>
    </row>
    <row r="63" spans="1:6" x14ac:dyDescent="0.25">
      <c r="A63" s="23" t="s">
        <v>433</v>
      </c>
      <c r="B63" s="27">
        <v>66</v>
      </c>
      <c r="C63" s="27">
        <v>28</v>
      </c>
      <c r="D63" s="27">
        <v>28</v>
      </c>
      <c r="E63" s="27">
        <v>42</v>
      </c>
      <c r="F63" s="27">
        <v>100</v>
      </c>
    </row>
    <row r="64" spans="1:6" x14ac:dyDescent="0.25">
      <c r="A64" s="23" t="s">
        <v>434</v>
      </c>
      <c r="B64" s="27">
        <v>312</v>
      </c>
      <c r="C64" s="27">
        <v>145</v>
      </c>
      <c r="D64" s="27">
        <v>64</v>
      </c>
      <c r="E64" s="27">
        <v>46</v>
      </c>
      <c r="F64" s="27">
        <v>44</v>
      </c>
    </row>
    <row r="65" spans="1:6" x14ac:dyDescent="0.25">
      <c r="A65" s="23" t="s">
        <v>435</v>
      </c>
      <c r="B65" s="27">
        <v>40</v>
      </c>
      <c r="C65" s="27">
        <v>20</v>
      </c>
      <c r="D65" s="27">
        <v>17</v>
      </c>
      <c r="E65" s="28">
        <v>50</v>
      </c>
      <c r="F65" s="28">
        <v>85</v>
      </c>
    </row>
    <row r="66" spans="1:6" x14ac:dyDescent="0.25">
      <c r="A66" s="23" t="s">
        <v>436</v>
      </c>
      <c r="B66" s="27">
        <v>103</v>
      </c>
      <c r="C66" s="27">
        <v>80</v>
      </c>
      <c r="D66" s="27">
        <v>74</v>
      </c>
      <c r="E66" s="27">
        <v>78</v>
      </c>
      <c r="F66" s="27">
        <v>93</v>
      </c>
    </row>
    <row r="67" spans="1:6" x14ac:dyDescent="0.25">
      <c r="A67" s="23" t="s">
        <v>437</v>
      </c>
      <c r="B67" s="27">
        <v>116</v>
      </c>
      <c r="C67" s="27">
        <v>42</v>
      </c>
      <c r="D67" s="27">
        <v>19</v>
      </c>
      <c r="E67" s="27">
        <v>36</v>
      </c>
      <c r="F67" s="27">
        <v>45</v>
      </c>
    </row>
    <row r="68" spans="1:6" x14ac:dyDescent="0.25">
      <c r="A68" s="23" t="s">
        <v>438</v>
      </c>
      <c r="B68" s="27">
        <v>37</v>
      </c>
      <c r="C68" s="27">
        <v>28</v>
      </c>
      <c r="D68" s="27">
        <v>15</v>
      </c>
      <c r="E68" s="27">
        <v>76</v>
      </c>
      <c r="F68" s="27">
        <v>54</v>
      </c>
    </row>
    <row r="69" spans="1:6" x14ac:dyDescent="0.25">
      <c r="A69" s="23" t="s">
        <v>439</v>
      </c>
      <c r="B69" s="27">
        <v>18</v>
      </c>
      <c r="C69" s="27">
        <v>18</v>
      </c>
      <c r="D69" s="27">
        <v>14</v>
      </c>
      <c r="E69" s="28">
        <v>100</v>
      </c>
      <c r="F69" s="28">
        <v>78</v>
      </c>
    </row>
    <row r="70" spans="1:6" x14ac:dyDescent="0.25">
      <c r="A70" s="23" t="s">
        <v>440</v>
      </c>
      <c r="B70" s="27">
        <v>90</v>
      </c>
      <c r="C70" s="27">
        <v>58</v>
      </c>
      <c r="D70" s="27">
        <v>40</v>
      </c>
      <c r="E70" s="27">
        <v>64</v>
      </c>
      <c r="F70" s="27">
        <v>69</v>
      </c>
    </row>
    <row r="71" spans="1:6" x14ac:dyDescent="0.25">
      <c r="A71" s="23" t="s">
        <v>441</v>
      </c>
      <c r="B71" s="27">
        <v>47</v>
      </c>
      <c r="C71" s="27">
        <v>27</v>
      </c>
      <c r="D71" s="27">
        <v>20</v>
      </c>
      <c r="E71" s="27">
        <v>57</v>
      </c>
      <c r="F71" s="27">
        <v>74</v>
      </c>
    </row>
    <row r="72" spans="1:6" x14ac:dyDescent="0.25">
      <c r="A72" s="23" t="s">
        <v>442</v>
      </c>
      <c r="B72" s="27">
        <v>69</v>
      </c>
      <c r="C72" s="27">
        <v>31</v>
      </c>
      <c r="D72" s="27">
        <v>18</v>
      </c>
      <c r="E72" s="27">
        <v>45</v>
      </c>
      <c r="F72" s="27">
        <v>58</v>
      </c>
    </row>
    <row r="73" spans="1:6" x14ac:dyDescent="0.25">
      <c r="A73" s="23" t="s">
        <v>443</v>
      </c>
      <c r="B73" s="27">
        <v>63</v>
      </c>
      <c r="C73" s="27">
        <v>55</v>
      </c>
      <c r="D73" s="27">
        <v>45</v>
      </c>
      <c r="E73" s="27">
        <v>87</v>
      </c>
      <c r="F73" s="27">
        <v>82</v>
      </c>
    </row>
    <row r="74" spans="1:6" x14ac:dyDescent="0.25">
      <c r="A74" s="23" t="s">
        <v>444</v>
      </c>
      <c r="B74" s="27">
        <v>37</v>
      </c>
      <c r="C74" s="27">
        <v>37</v>
      </c>
      <c r="D74" s="27">
        <v>37</v>
      </c>
      <c r="E74" s="27">
        <v>100</v>
      </c>
      <c r="F74" s="27">
        <v>100</v>
      </c>
    </row>
    <row r="75" spans="1:6" x14ac:dyDescent="0.25">
      <c r="A75" s="23" t="s">
        <v>445</v>
      </c>
      <c r="B75" s="27">
        <v>27</v>
      </c>
      <c r="C75" s="27">
        <v>15</v>
      </c>
      <c r="D75" s="27">
        <v>10</v>
      </c>
      <c r="E75" s="28">
        <v>56</v>
      </c>
      <c r="F75" s="28">
        <v>67</v>
      </c>
    </row>
    <row r="76" spans="1:6" x14ac:dyDescent="0.25">
      <c r="A76" s="23" t="s">
        <v>446</v>
      </c>
      <c r="B76" s="27">
        <v>66</v>
      </c>
      <c r="C76" s="27">
        <v>42</v>
      </c>
      <c r="D76" s="27">
        <v>31</v>
      </c>
      <c r="E76" s="27">
        <v>64</v>
      </c>
      <c r="F76" s="27">
        <v>74</v>
      </c>
    </row>
    <row r="77" spans="1:6" x14ac:dyDescent="0.25">
      <c r="A77" s="23" t="s">
        <v>447</v>
      </c>
      <c r="B77" s="27">
        <v>27</v>
      </c>
      <c r="C77" s="27">
        <v>23</v>
      </c>
      <c r="D77" s="27">
        <v>20</v>
      </c>
      <c r="E77" s="27">
        <v>85</v>
      </c>
      <c r="F77" s="27">
        <v>87</v>
      </c>
    </row>
    <row r="78" spans="1:6" x14ac:dyDescent="0.25">
      <c r="A78" s="23" t="s">
        <v>448</v>
      </c>
      <c r="B78" s="27">
        <v>292</v>
      </c>
      <c r="C78" s="27">
        <v>145</v>
      </c>
      <c r="D78" s="27">
        <v>70</v>
      </c>
      <c r="E78" s="27">
        <v>50</v>
      </c>
      <c r="F78" s="27">
        <v>48</v>
      </c>
    </row>
    <row r="79" spans="1:6" x14ac:dyDescent="0.25">
      <c r="A79" s="23" t="s">
        <v>449</v>
      </c>
      <c r="B79" s="27">
        <v>135</v>
      </c>
      <c r="C79" s="27">
        <v>108</v>
      </c>
      <c r="D79" s="27">
        <v>60</v>
      </c>
      <c r="E79" s="27">
        <v>80</v>
      </c>
      <c r="F79" s="27">
        <v>56</v>
      </c>
    </row>
    <row r="80" spans="1:6" x14ac:dyDescent="0.25">
      <c r="A80" s="23" t="s">
        <v>450</v>
      </c>
      <c r="B80" s="27">
        <v>49</v>
      </c>
      <c r="C80" s="27">
        <v>49</v>
      </c>
      <c r="D80" s="27">
        <v>40</v>
      </c>
      <c r="E80" s="27">
        <v>100</v>
      </c>
      <c r="F80" s="27">
        <v>82</v>
      </c>
    </row>
    <row r="81" spans="1:6" x14ac:dyDescent="0.25">
      <c r="A81" s="23" t="s">
        <v>451</v>
      </c>
      <c r="B81" s="27">
        <v>126</v>
      </c>
      <c r="C81" s="27">
        <v>68</v>
      </c>
      <c r="D81" s="27">
        <v>46</v>
      </c>
      <c r="E81" s="27">
        <v>54</v>
      </c>
      <c r="F81" s="27">
        <v>68</v>
      </c>
    </row>
    <row r="82" spans="1:6" x14ac:dyDescent="0.25">
      <c r="A82" s="23" t="s">
        <v>452</v>
      </c>
      <c r="B82" s="27">
        <v>153</v>
      </c>
      <c r="C82" s="27">
        <v>106</v>
      </c>
      <c r="D82" s="27">
        <v>92</v>
      </c>
      <c r="E82" s="27">
        <v>69</v>
      </c>
      <c r="F82" s="27">
        <v>87</v>
      </c>
    </row>
    <row r="83" spans="1:6" x14ac:dyDescent="0.25">
      <c r="A83" s="23" t="s">
        <v>453</v>
      </c>
      <c r="B83" s="27">
        <v>72</v>
      </c>
      <c r="C83" s="27">
        <v>70</v>
      </c>
      <c r="D83" s="27">
        <v>61</v>
      </c>
      <c r="E83" s="27">
        <v>97</v>
      </c>
      <c r="F83" s="27">
        <v>87</v>
      </c>
    </row>
    <row r="84" spans="1:6" x14ac:dyDescent="0.25">
      <c r="A84" s="23" t="s">
        <v>454</v>
      </c>
      <c r="B84" s="27">
        <v>43</v>
      </c>
      <c r="C84" s="27">
        <v>22</v>
      </c>
      <c r="D84" s="27">
        <v>16</v>
      </c>
      <c r="E84" s="28">
        <v>51</v>
      </c>
      <c r="F84" s="28">
        <v>73</v>
      </c>
    </row>
    <row r="85" spans="1:6" x14ac:dyDescent="0.25">
      <c r="A85" s="23" t="s">
        <v>455</v>
      </c>
      <c r="B85" s="27">
        <v>32</v>
      </c>
      <c r="C85" s="27">
        <v>31</v>
      </c>
      <c r="D85" s="27">
        <v>31</v>
      </c>
      <c r="E85" s="28">
        <v>97</v>
      </c>
      <c r="F85" s="28">
        <v>100</v>
      </c>
    </row>
    <row r="86" spans="1:6" x14ac:dyDescent="0.25">
      <c r="A86" s="23" t="s">
        <v>456</v>
      </c>
      <c r="B86" s="27">
        <v>55</v>
      </c>
      <c r="C86" s="27">
        <v>49</v>
      </c>
      <c r="D86" s="27">
        <v>36</v>
      </c>
      <c r="E86" s="28">
        <v>89</v>
      </c>
      <c r="F86" s="28">
        <v>73</v>
      </c>
    </row>
    <row r="87" spans="1:6" x14ac:dyDescent="0.25">
      <c r="A87" s="23" t="s">
        <v>457</v>
      </c>
      <c r="B87" s="27">
        <v>711</v>
      </c>
      <c r="C87" s="27">
        <v>439</v>
      </c>
      <c r="D87" s="27">
        <v>172</v>
      </c>
      <c r="E87" s="27">
        <v>62</v>
      </c>
      <c r="F87" s="27">
        <v>39</v>
      </c>
    </row>
    <row r="88" spans="1:6" x14ac:dyDescent="0.25">
      <c r="A88" s="23" t="s">
        <v>458</v>
      </c>
      <c r="B88" s="27">
        <v>43</v>
      </c>
      <c r="C88" s="27">
        <v>33</v>
      </c>
      <c r="D88" s="27">
        <v>24</v>
      </c>
      <c r="E88" s="27">
        <v>77</v>
      </c>
      <c r="F88" s="27">
        <v>73</v>
      </c>
    </row>
    <row r="89" spans="1:6" x14ac:dyDescent="0.25">
      <c r="A89" s="23" t="s">
        <v>459</v>
      </c>
      <c r="B89" s="27">
        <v>11</v>
      </c>
      <c r="C89" s="27">
        <v>11</v>
      </c>
      <c r="D89" s="27">
        <v>2</v>
      </c>
      <c r="E89" s="27">
        <v>100</v>
      </c>
      <c r="F89" s="27">
        <v>18</v>
      </c>
    </row>
    <row r="90" spans="1:6" x14ac:dyDescent="0.25">
      <c r="A90" s="23" t="s">
        <v>460</v>
      </c>
      <c r="B90" s="27">
        <v>227</v>
      </c>
      <c r="C90" s="27">
        <v>128</v>
      </c>
      <c r="D90" s="27">
        <v>89</v>
      </c>
      <c r="E90" s="28">
        <v>56</v>
      </c>
      <c r="F90" s="28">
        <v>70</v>
      </c>
    </row>
    <row r="91" spans="1:6" x14ac:dyDescent="0.25">
      <c r="A91" s="23" t="s">
        <v>461</v>
      </c>
      <c r="B91" s="27">
        <v>8</v>
      </c>
      <c r="C91" s="27">
        <v>7</v>
      </c>
      <c r="D91" s="27">
        <v>7</v>
      </c>
      <c r="E91" s="27">
        <v>88</v>
      </c>
      <c r="F91" s="27">
        <v>100</v>
      </c>
    </row>
    <row r="92" spans="1:6" x14ac:dyDescent="0.25">
      <c r="A92" s="23" t="s">
        <v>462</v>
      </c>
      <c r="B92" s="27">
        <v>47</v>
      </c>
      <c r="C92" s="27">
        <v>34</v>
      </c>
      <c r="D92" s="27">
        <v>15</v>
      </c>
      <c r="E92" s="27">
        <v>72</v>
      </c>
      <c r="F92" s="27">
        <v>44</v>
      </c>
    </row>
    <row r="93" spans="1:6" x14ac:dyDescent="0.25">
      <c r="A93" s="23" t="s">
        <v>463</v>
      </c>
      <c r="B93" s="27">
        <v>1648</v>
      </c>
      <c r="C93" s="27">
        <v>903</v>
      </c>
      <c r="D93" s="27">
        <v>408</v>
      </c>
      <c r="E93" s="27">
        <v>55</v>
      </c>
      <c r="F93" s="27">
        <v>45</v>
      </c>
    </row>
    <row r="94" spans="1:6" x14ac:dyDescent="0.25">
      <c r="A94" s="23" t="s">
        <v>464</v>
      </c>
      <c r="B94" s="27">
        <v>53</v>
      </c>
      <c r="C94" s="27">
        <v>30</v>
      </c>
      <c r="D94" s="27">
        <v>29</v>
      </c>
      <c r="E94" s="27">
        <v>57</v>
      </c>
      <c r="F94" s="27">
        <v>97</v>
      </c>
    </row>
    <row r="95" spans="1:6" x14ac:dyDescent="0.25">
      <c r="A95" s="23" t="s">
        <v>465</v>
      </c>
      <c r="B95" s="27">
        <v>62</v>
      </c>
      <c r="C95" s="27">
        <v>39</v>
      </c>
      <c r="D95" s="27">
        <v>30</v>
      </c>
      <c r="E95" s="27">
        <v>63</v>
      </c>
      <c r="F95" s="27">
        <v>77</v>
      </c>
    </row>
    <row r="96" spans="1:6" x14ac:dyDescent="0.25">
      <c r="A96" s="23" t="s">
        <v>466</v>
      </c>
      <c r="B96" s="27">
        <v>38</v>
      </c>
      <c r="C96" s="27">
        <v>18</v>
      </c>
      <c r="D96" s="27">
        <v>14</v>
      </c>
      <c r="E96" s="28">
        <v>47</v>
      </c>
      <c r="F96" s="28">
        <v>77</v>
      </c>
    </row>
    <row r="97" spans="1:6" x14ac:dyDescent="0.25">
      <c r="A97" s="23" t="s">
        <v>467</v>
      </c>
      <c r="B97" s="27">
        <v>38</v>
      </c>
      <c r="C97" s="27">
        <v>35</v>
      </c>
      <c r="D97" s="27">
        <v>28</v>
      </c>
      <c r="E97" s="28">
        <v>92</v>
      </c>
      <c r="F97" s="28">
        <v>80</v>
      </c>
    </row>
    <row r="98" spans="1:6" x14ac:dyDescent="0.25">
      <c r="A98" s="23" t="s">
        <v>468</v>
      </c>
      <c r="B98" s="27">
        <v>50</v>
      </c>
      <c r="C98" s="27">
        <v>44</v>
      </c>
      <c r="D98" s="27">
        <v>22</v>
      </c>
      <c r="E98" s="28">
        <v>88</v>
      </c>
      <c r="F98" s="28">
        <v>50</v>
      </c>
    </row>
    <row r="99" spans="1:6" x14ac:dyDescent="0.25">
      <c r="A99" s="23" t="s">
        <v>469</v>
      </c>
      <c r="B99" s="27">
        <v>87</v>
      </c>
      <c r="C99" s="27">
        <v>57</v>
      </c>
      <c r="D99" s="27">
        <v>47</v>
      </c>
      <c r="E99" s="27">
        <v>66</v>
      </c>
      <c r="F99" s="27">
        <v>82</v>
      </c>
    </row>
    <row r="100" spans="1:6" x14ac:dyDescent="0.25">
      <c r="A100" s="23" t="s">
        <v>470</v>
      </c>
      <c r="B100" s="27">
        <v>105</v>
      </c>
      <c r="C100" s="27">
        <v>51</v>
      </c>
      <c r="D100" s="27">
        <v>25</v>
      </c>
      <c r="E100" s="28">
        <v>49</v>
      </c>
      <c r="F100" s="28">
        <v>49</v>
      </c>
    </row>
    <row r="101" spans="1:6" x14ac:dyDescent="0.25">
      <c r="A101" s="23" t="s">
        <v>471</v>
      </c>
      <c r="B101" s="27">
        <v>130</v>
      </c>
      <c r="C101" s="27">
        <v>81</v>
      </c>
      <c r="D101" s="27">
        <v>51</v>
      </c>
      <c r="E101" s="28">
        <v>62</v>
      </c>
      <c r="F101" s="28">
        <v>63</v>
      </c>
    </row>
    <row r="102" spans="1:6" x14ac:dyDescent="0.25">
      <c r="A102" s="23" t="s">
        <v>472</v>
      </c>
      <c r="B102" s="27">
        <v>248</v>
      </c>
      <c r="C102" s="27">
        <v>170</v>
      </c>
      <c r="D102" s="27">
        <v>88</v>
      </c>
      <c r="E102" s="27">
        <v>69</v>
      </c>
      <c r="F102" s="27">
        <v>52</v>
      </c>
    </row>
    <row r="103" spans="1:6" x14ac:dyDescent="0.25">
      <c r="A103" s="23" t="s">
        <v>473</v>
      </c>
      <c r="B103" s="27">
        <v>91</v>
      </c>
      <c r="C103" s="27">
        <v>63</v>
      </c>
      <c r="D103" s="27">
        <v>47</v>
      </c>
      <c r="E103" s="28">
        <v>69</v>
      </c>
      <c r="F103" s="28">
        <v>75</v>
      </c>
    </row>
    <row r="104" spans="1:6" x14ac:dyDescent="0.25">
      <c r="A104" s="23" t="s">
        <v>474</v>
      </c>
    </row>
    <row r="105" spans="1:6" x14ac:dyDescent="0.25">
      <c r="A105" s="23" t="s">
        <v>475</v>
      </c>
      <c r="B105" s="27">
        <v>440</v>
      </c>
      <c r="C105" s="27">
        <v>383</v>
      </c>
      <c r="D105" s="27">
        <v>284</v>
      </c>
      <c r="E105" s="27">
        <v>87</v>
      </c>
      <c r="F105" s="27">
        <v>74</v>
      </c>
    </row>
    <row r="106" spans="1:6" x14ac:dyDescent="0.25">
      <c r="A106" s="23" t="s">
        <v>476</v>
      </c>
      <c r="B106" s="27">
        <v>65</v>
      </c>
      <c r="C106" s="27">
        <v>60</v>
      </c>
      <c r="D106" s="27">
        <v>57</v>
      </c>
      <c r="E106" s="27">
        <v>92</v>
      </c>
      <c r="F106" s="27">
        <v>95</v>
      </c>
    </row>
    <row r="107" spans="1:6" x14ac:dyDescent="0.25">
      <c r="A107" s="23" t="s">
        <v>477</v>
      </c>
      <c r="B107" s="27">
        <v>62</v>
      </c>
      <c r="C107" s="27">
        <v>31</v>
      </c>
      <c r="D107" s="27">
        <v>25</v>
      </c>
      <c r="E107" s="27">
        <v>50</v>
      </c>
      <c r="F107" s="27">
        <v>81</v>
      </c>
    </row>
    <row r="108" spans="1:6" x14ac:dyDescent="0.25">
      <c r="A108" s="23" t="s">
        <v>478</v>
      </c>
      <c r="B108" s="27">
        <v>113</v>
      </c>
      <c r="C108" s="27">
        <v>92</v>
      </c>
      <c r="D108" s="27">
        <v>50</v>
      </c>
      <c r="E108" s="27">
        <v>81</v>
      </c>
      <c r="F108" s="27">
        <v>54</v>
      </c>
    </row>
    <row r="109" spans="1:6" x14ac:dyDescent="0.25">
      <c r="A109" s="23" t="s">
        <v>479</v>
      </c>
      <c r="B109" s="27">
        <v>39</v>
      </c>
      <c r="C109" s="27">
        <v>36</v>
      </c>
      <c r="D109" s="27">
        <v>21</v>
      </c>
      <c r="E109" s="27">
        <v>92</v>
      </c>
      <c r="F109" s="27">
        <v>58</v>
      </c>
    </row>
    <row r="110" spans="1:6" x14ac:dyDescent="0.25">
      <c r="A110" s="23" t="s">
        <v>480</v>
      </c>
      <c r="B110" s="27">
        <v>30</v>
      </c>
      <c r="C110" s="27">
        <v>22</v>
      </c>
      <c r="D110" s="27">
        <v>17</v>
      </c>
      <c r="E110" s="27">
        <v>73</v>
      </c>
      <c r="F110" s="27">
        <v>77</v>
      </c>
    </row>
    <row r="111" spans="1:6" x14ac:dyDescent="0.25">
      <c r="A111" s="23" t="s">
        <v>481</v>
      </c>
      <c r="B111" s="27">
        <v>34</v>
      </c>
      <c r="C111" s="27">
        <v>34</v>
      </c>
      <c r="D111" s="27">
        <v>28</v>
      </c>
      <c r="E111" s="27">
        <v>100</v>
      </c>
      <c r="F111" s="27">
        <v>82</v>
      </c>
    </row>
    <row r="112" spans="1:6" x14ac:dyDescent="0.25">
      <c r="A112" s="23" t="s">
        <v>482</v>
      </c>
      <c r="B112" s="27">
        <v>25</v>
      </c>
      <c r="C112" s="27">
        <v>17</v>
      </c>
      <c r="D112" s="27">
        <v>17</v>
      </c>
      <c r="E112" s="27">
        <v>68</v>
      </c>
      <c r="F112" s="27">
        <v>100</v>
      </c>
    </row>
    <row r="113" spans="1:6" x14ac:dyDescent="0.25">
      <c r="A113" s="23" t="s">
        <v>483</v>
      </c>
      <c r="B113" s="27">
        <v>97</v>
      </c>
      <c r="C113" s="27">
        <v>67</v>
      </c>
      <c r="D113" s="27">
        <v>54</v>
      </c>
      <c r="E113" s="28">
        <v>69</v>
      </c>
      <c r="F113" s="28">
        <v>81</v>
      </c>
    </row>
    <row r="114" spans="1:6" x14ac:dyDescent="0.25">
      <c r="A114" s="23" t="s">
        <v>484</v>
      </c>
      <c r="B114" s="27">
        <v>135</v>
      </c>
      <c r="C114" s="27">
        <v>114</v>
      </c>
      <c r="D114" s="27">
        <v>87</v>
      </c>
      <c r="E114" s="27">
        <v>84</v>
      </c>
      <c r="F114" s="27">
        <v>76</v>
      </c>
    </row>
    <row r="115" spans="1:6" x14ac:dyDescent="0.25">
      <c r="A115" s="23" t="s">
        <v>485</v>
      </c>
      <c r="B115" s="27">
        <v>424</v>
      </c>
      <c r="C115" s="27">
        <v>282</v>
      </c>
      <c r="D115" s="27">
        <v>66</v>
      </c>
      <c r="E115" s="27">
        <v>67</v>
      </c>
      <c r="F115" s="27">
        <v>23</v>
      </c>
    </row>
    <row r="116" spans="1:6" x14ac:dyDescent="0.25">
      <c r="A116" s="23" t="s">
        <v>486</v>
      </c>
      <c r="B116" s="27">
        <v>53</v>
      </c>
      <c r="C116" s="27">
        <v>53</v>
      </c>
      <c r="D116" s="27">
        <v>53</v>
      </c>
      <c r="E116" s="27">
        <v>100</v>
      </c>
      <c r="F116" s="27">
        <v>100</v>
      </c>
    </row>
    <row r="117" spans="1:6" x14ac:dyDescent="0.25">
      <c r="A117" s="23" t="s">
        <v>487</v>
      </c>
      <c r="B117" s="27">
        <v>31</v>
      </c>
      <c r="C117" s="27">
        <v>11</v>
      </c>
      <c r="D117" s="27">
        <v>9</v>
      </c>
      <c r="E117" s="27">
        <v>35</v>
      </c>
      <c r="F117" s="27">
        <v>82</v>
      </c>
    </row>
    <row r="118" spans="1:6" x14ac:dyDescent="0.25">
      <c r="A118" s="23" t="s">
        <v>488</v>
      </c>
      <c r="B118" s="27">
        <v>69</v>
      </c>
      <c r="C118" s="27">
        <v>43</v>
      </c>
      <c r="D118" s="27">
        <v>30</v>
      </c>
      <c r="E118" s="27">
        <v>62</v>
      </c>
      <c r="F118" s="27">
        <v>70</v>
      </c>
    </row>
    <row r="119" spans="1:6" x14ac:dyDescent="0.25">
      <c r="A119" s="23" t="s">
        <v>489</v>
      </c>
      <c r="B119" s="27">
        <v>227</v>
      </c>
      <c r="C119" s="27">
        <v>142</v>
      </c>
      <c r="D119" s="27">
        <v>99</v>
      </c>
      <c r="E119" s="27">
        <v>63</v>
      </c>
      <c r="F119" s="27">
        <v>70</v>
      </c>
    </row>
    <row r="120" spans="1:6" x14ac:dyDescent="0.25">
      <c r="A120" s="23" t="s">
        <v>490</v>
      </c>
      <c r="B120" s="27">
        <v>142</v>
      </c>
      <c r="C120" s="27">
        <v>74</v>
      </c>
      <c r="D120" s="27">
        <v>25</v>
      </c>
      <c r="E120" s="27">
        <v>52</v>
      </c>
      <c r="F120" s="27">
        <v>34</v>
      </c>
    </row>
    <row r="121" spans="1:6" x14ac:dyDescent="0.25">
      <c r="A121" s="23" t="s">
        <v>491</v>
      </c>
      <c r="B121" s="27">
        <v>323</v>
      </c>
      <c r="C121" s="27">
        <v>309</v>
      </c>
      <c r="D121" s="27">
        <v>276</v>
      </c>
      <c r="E121" s="27">
        <v>96</v>
      </c>
      <c r="F121" s="27">
        <v>89</v>
      </c>
    </row>
    <row r="122" spans="1:6" x14ac:dyDescent="0.25">
      <c r="A122" s="23" t="s">
        <v>492</v>
      </c>
      <c r="B122" s="27">
        <v>235</v>
      </c>
      <c r="C122" s="27">
        <v>155</v>
      </c>
      <c r="D122" s="27">
        <v>84</v>
      </c>
      <c r="E122" s="27">
        <v>66</v>
      </c>
      <c r="F122" s="27">
        <v>54</v>
      </c>
    </row>
    <row r="123" spans="1:6" x14ac:dyDescent="0.25">
      <c r="A123" s="23" t="s">
        <v>493</v>
      </c>
      <c r="B123" s="27">
        <v>112</v>
      </c>
      <c r="C123" s="27">
        <v>112</v>
      </c>
      <c r="D123" s="27">
        <v>112</v>
      </c>
      <c r="E123" s="27">
        <v>100</v>
      </c>
      <c r="F123" s="27">
        <v>100</v>
      </c>
    </row>
    <row r="124" spans="1:6" x14ac:dyDescent="0.25">
      <c r="A124" s="23" t="s">
        <v>494</v>
      </c>
      <c r="B124" s="27">
        <v>33</v>
      </c>
      <c r="C124" s="27">
        <v>31</v>
      </c>
      <c r="D124" s="27">
        <v>22</v>
      </c>
      <c r="E124" s="28">
        <v>94</v>
      </c>
      <c r="F124" s="28">
        <v>71</v>
      </c>
    </row>
    <row r="125" spans="1:6" x14ac:dyDescent="0.25">
      <c r="A125" s="23" t="s">
        <v>495</v>
      </c>
      <c r="B125" s="27">
        <v>35</v>
      </c>
      <c r="C125" s="27">
        <v>26</v>
      </c>
      <c r="D125" s="27">
        <v>26</v>
      </c>
      <c r="E125" s="27">
        <v>74</v>
      </c>
      <c r="F125" s="27">
        <v>100</v>
      </c>
    </row>
    <row r="126" spans="1:6" x14ac:dyDescent="0.25">
      <c r="A126" s="23" t="s">
        <v>496</v>
      </c>
      <c r="B126" s="27">
        <v>774</v>
      </c>
      <c r="C126" s="27">
        <v>198</v>
      </c>
      <c r="D126" s="27">
        <v>192</v>
      </c>
      <c r="E126" s="27">
        <v>26</v>
      </c>
      <c r="F126" s="27">
        <v>97</v>
      </c>
    </row>
    <row r="127" spans="1:6" x14ac:dyDescent="0.25">
      <c r="A127" s="23" t="s">
        <v>497</v>
      </c>
      <c r="B127" s="27">
        <v>76</v>
      </c>
      <c r="C127" s="27">
        <v>71</v>
      </c>
      <c r="D127" s="27">
        <v>59</v>
      </c>
      <c r="E127" s="27">
        <v>93</v>
      </c>
      <c r="F127" s="27">
        <v>83</v>
      </c>
    </row>
    <row r="128" spans="1:6" x14ac:dyDescent="0.25">
      <c r="A128" s="23" t="s">
        <v>498</v>
      </c>
      <c r="B128" s="27">
        <v>206</v>
      </c>
      <c r="C128" s="27">
        <v>125</v>
      </c>
      <c r="D128" s="27">
        <v>60</v>
      </c>
      <c r="E128" s="27">
        <v>61</v>
      </c>
      <c r="F128" s="27">
        <v>48</v>
      </c>
    </row>
    <row r="129" spans="1:6" x14ac:dyDescent="0.25">
      <c r="A129" s="23" t="s">
        <v>499</v>
      </c>
      <c r="B129" s="27">
        <v>247</v>
      </c>
      <c r="C129" s="27">
        <v>120</v>
      </c>
      <c r="D129" s="27">
        <v>95</v>
      </c>
      <c r="E129" s="27">
        <v>49</v>
      </c>
      <c r="F129" s="27">
        <v>79</v>
      </c>
    </row>
    <row r="130" spans="1:6" x14ac:dyDescent="0.25">
      <c r="A130" s="23" t="s">
        <v>500</v>
      </c>
      <c r="B130" s="27">
        <v>38</v>
      </c>
      <c r="C130" s="27">
        <v>26</v>
      </c>
      <c r="D130" s="27">
        <v>22</v>
      </c>
      <c r="E130" s="27">
        <v>68</v>
      </c>
      <c r="F130" s="27">
        <v>85</v>
      </c>
    </row>
    <row r="131" spans="1:6" x14ac:dyDescent="0.25">
      <c r="A131" s="23" t="s">
        <v>501</v>
      </c>
      <c r="B131" s="27">
        <v>30</v>
      </c>
      <c r="C131" s="27">
        <v>15</v>
      </c>
      <c r="D131" s="27">
        <v>11</v>
      </c>
      <c r="E131" s="28">
        <v>50</v>
      </c>
      <c r="F131" s="28">
        <v>73</v>
      </c>
    </row>
    <row r="132" spans="1:6" x14ac:dyDescent="0.25">
      <c r="A132" s="23" t="s">
        <v>502</v>
      </c>
      <c r="B132" s="27">
        <v>70</v>
      </c>
      <c r="C132" s="27">
        <v>61</v>
      </c>
      <c r="D132" s="27">
        <v>53</v>
      </c>
      <c r="E132" s="27">
        <v>87</v>
      </c>
      <c r="F132" s="27">
        <v>87</v>
      </c>
    </row>
    <row r="133" spans="1:6" x14ac:dyDescent="0.25">
      <c r="A133" s="23" t="s">
        <v>503</v>
      </c>
      <c r="B133" s="27">
        <v>354</v>
      </c>
      <c r="C133" s="27">
        <v>230</v>
      </c>
      <c r="D133" s="27">
        <v>66</v>
      </c>
      <c r="E133" s="27">
        <v>65</v>
      </c>
      <c r="F133" s="27">
        <v>29</v>
      </c>
    </row>
    <row r="134" spans="1:6" x14ac:dyDescent="0.25">
      <c r="A134" s="23" t="s">
        <v>504</v>
      </c>
      <c r="B134" s="27">
        <v>97</v>
      </c>
      <c r="C134" s="27">
        <v>87</v>
      </c>
      <c r="D134" s="27">
        <v>62</v>
      </c>
      <c r="E134" s="27">
        <v>90</v>
      </c>
      <c r="F134" s="27">
        <v>71</v>
      </c>
    </row>
    <row r="135" spans="1:6" x14ac:dyDescent="0.25">
      <c r="A135" s="23" t="s">
        <v>505</v>
      </c>
      <c r="B135" s="27">
        <v>226</v>
      </c>
      <c r="C135" s="27">
        <v>221</v>
      </c>
      <c r="D135" s="27">
        <v>147</v>
      </c>
      <c r="E135" s="27">
        <v>98</v>
      </c>
      <c r="F135" s="27">
        <v>67</v>
      </c>
    </row>
    <row r="136" spans="1:6" x14ac:dyDescent="0.25">
      <c r="A136" s="23" t="s">
        <v>506</v>
      </c>
      <c r="B136" s="27">
        <v>96</v>
      </c>
      <c r="C136" s="27">
        <v>87</v>
      </c>
      <c r="D136" s="27">
        <v>73</v>
      </c>
      <c r="E136" s="28">
        <v>91</v>
      </c>
      <c r="F136" s="28">
        <v>84</v>
      </c>
    </row>
    <row r="137" spans="1:6" x14ac:dyDescent="0.25">
      <c r="A137" s="23" t="s">
        <v>507</v>
      </c>
      <c r="B137" s="27">
        <v>36</v>
      </c>
      <c r="C137" s="27">
        <v>31</v>
      </c>
      <c r="D137" s="27">
        <v>22</v>
      </c>
      <c r="E137" s="27">
        <v>86</v>
      </c>
      <c r="F137" s="27">
        <v>71</v>
      </c>
    </row>
    <row r="138" spans="1:6" x14ac:dyDescent="0.25">
      <c r="A138" s="23" t="s">
        <v>508</v>
      </c>
      <c r="B138" s="27">
        <v>139</v>
      </c>
      <c r="C138" s="27">
        <v>94</v>
      </c>
      <c r="D138" s="27">
        <v>76</v>
      </c>
      <c r="E138" s="27">
        <v>68</v>
      </c>
      <c r="F138" s="27">
        <v>81</v>
      </c>
    </row>
    <row r="139" spans="1:6" x14ac:dyDescent="0.25">
      <c r="A139" s="23" t="s">
        <v>509</v>
      </c>
      <c r="B139" s="27">
        <v>75</v>
      </c>
      <c r="C139" s="27">
        <v>49</v>
      </c>
      <c r="D139" s="27">
        <v>36</v>
      </c>
      <c r="E139" s="27">
        <v>65</v>
      </c>
      <c r="F139" s="27">
        <v>73</v>
      </c>
    </row>
    <row r="140" spans="1:6" x14ac:dyDescent="0.25">
      <c r="A140" s="23" t="s">
        <v>510</v>
      </c>
      <c r="B140" s="27">
        <v>143</v>
      </c>
      <c r="C140" s="27">
        <v>103</v>
      </c>
      <c r="D140" s="27">
        <v>77</v>
      </c>
      <c r="E140" s="27">
        <v>72</v>
      </c>
      <c r="F140" s="27">
        <v>75</v>
      </c>
    </row>
    <row r="141" spans="1:6" x14ac:dyDescent="0.25">
      <c r="A141" s="23" t="s">
        <v>511</v>
      </c>
      <c r="B141" s="27">
        <v>229</v>
      </c>
      <c r="C141" s="27">
        <v>158</v>
      </c>
      <c r="D141" s="27">
        <v>56</v>
      </c>
      <c r="E141" s="27">
        <v>69</v>
      </c>
      <c r="F141" s="27">
        <v>35</v>
      </c>
    </row>
    <row r="142" spans="1:6" x14ac:dyDescent="0.25">
      <c r="A142" s="23" t="s">
        <v>512</v>
      </c>
      <c r="B142" s="27">
        <v>52</v>
      </c>
      <c r="C142" s="27">
        <v>46</v>
      </c>
      <c r="D142" s="27">
        <v>35</v>
      </c>
      <c r="E142" s="27">
        <v>88</v>
      </c>
      <c r="F142" s="27">
        <v>76</v>
      </c>
    </row>
    <row r="143" spans="1:6" x14ac:dyDescent="0.25">
      <c r="A143" s="23" t="s">
        <v>513</v>
      </c>
      <c r="B143" s="27">
        <v>62</v>
      </c>
      <c r="C143" s="27">
        <v>46</v>
      </c>
      <c r="D143" s="27">
        <v>23</v>
      </c>
      <c r="E143" s="27">
        <v>74</v>
      </c>
      <c r="F143" s="27">
        <v>50</v>
      </c>
    </row>
    <row r="144" spans="1:6" x14ac:dyDescent="0.25">
      <c r="A144" s="23" t="s">
        <v>514</v>
      </c>
      <c r="B144" s="27">
        <v>39</v>
      </c>
      <c r="C144" s="27">
        <v>18</v>
      </c>
      <c r="D144" s="27">
        <v>14</v>
      </c>
      <c r="E144" s="27">
        <v>46</v>
      </c>
      <c r="F144" s="27">
        <v>78</v>
      </c>
    </row>
    <row r="145" spans="1:6" x14ac:dyDescent="0.25">
      <c r="A145" s="23" t="s">
        <v>515</v>
      </c>
      <c r="B145" s="27">
        <v>39</v>
      </c>
      <c r="C145" s="27">
        <v>29</v>
      </c>
      <c r="D145" s="27">
        <v>15</v>
      </c>
      <c r="E145" s="28">
        <v>74</v>
      </c>
      <c r="F145" s="28">
        <v>52</v>
      </c>
    </row>
    <row r="146" spans="1:6" x14ac:dyDescent="0.25">
      <c r="A146" s="23" t="s">
        <v>516</v>
      </c>
      <c r="B146" s="27">
        <v>113</v>
      </c>
      <c r="C146" s="27">
        <v>54</v>
      </c>
      <c r="D146" s="27">
        <v>48</v>
      </c>
      <c r="E146" s="27">
        <v>48</v>
      </c>
      <c r="F146" s="27">
        <v>89</v>
      </c>
    </row>
    <row r="147" spans="1:6" x14ac:dyDescent="0.25">
      <c r="A147" s="23" t="s">
        <v>517</v>
      </c>
      <c r="B147" s="27">
        <v>870</v>
      </c>
      <c r="C147" s="27">
        <v>427</v>
      </c>
      <c r="D147" s="27">
        <v>229</v>
      </c>
      <c r="E147" s="27">
        <v>49</v>
      </c>
      <c r="F147" s="27">
        <v>54</v>
      </c>
    </row>
    <row r="148" spans="1:6" x14ac:dyDescent="0.25">
      <c r="A148" s="23" t="s">
        <v>518</v>
      </c>
      <c r="B148" s="27">
        <v>51</v>
      </c>
      <c r="C148" s="27">
        <v>43</v>
      </c>
      <c r="D148" s="27">
        <v>30</v>
      </c>
      <c r="E148" s="27">
        <v>84</v>
      </c>
      <c r="F148" s="27">
        <v>70</v>
      </c>
    </row>
    <row r="149" spans="1:6" x14ac:dyDescent="0.25">
      <c r="A149" s="23" t="s">
        <v>519</v>
      </c>
      <c r="B149" s="27">
        <v>42</v>
      </c>
      <c r="C149" s="27">
        <v>40</v>
      </c>
      <c r="D149" s="27">
        <v>21</v>
      </c>
      <c r="E149" s="27">
        <v>95</v>
      </c>
      <c r="F149" s="27">
        <v>53</v>
      </c>
    </row>
    <row r="150" spans="1:6" x14ac:dyDescent="0.25">
      <c r="A150" s="23" t="s">
        <v>520</v>
      </c>
      <c r="B150" s="27">
        <v>691</v>
      </c>
      <c r="C150" s="27">
        <v>391</v>
      </c>
      <c r="D150" s="27">
        <v>143</v>
      </c>
      <c r="E150" s="27">
        <v>57</v>
      </c>
      <c r="F150" s="27">
        <v>37</v>
      </c>
    </row>
    <row r="151" spans="1:6" x14ac:dyDescent="0.25">
      <c r="A151" s="23" t="s">
        <v>521</v>
      </c>
      <c r="B151" s="27">
        <v>86</v>
      </c>
      <c r="C151" s="27">
        <v>48</v>
      </c>
      <c r="D151" s="27">
        <v>35</v>
      </c>
      <c r="E151" s="27">
        <v>56</v>
      </c>
      <c r="F151" s="27">
        <v>73</v>
      </c>
    </row>
    <row r="152" spans="1:6" x14ac:dyDescent="0.25">
      <c r="A152" s="23" t="s">
        <v>522</v>
      </c>
      <c r="B152" s="27">
        <v>65</v>
      </c>
      <c r="C152" s="27">
        <v>41</v>
      </c>
      <c r="D152" s="27">
        <v>26</v>
      </c>
      <c r="E152" s="27">
        <v>63</v>
      </c>
      <c r="F152" s="27">
        <v>63</v>
      </c>
    </row>
    <row r="153" spans="1:6" x14ac:dyDescent="0.25">
      <c r="A153" s="23" t="s">
        <v>523</v>
      </c>
      <c r="B153" s="27">
        <v>126</v>
      </c>
      <c r="C153" s="27">
        <v>72</v>
      </c>
      <c r="D153" s="27">
        <v>50</v>
      </c>
      <c r="E153" s="27">
        <v>57</v>
      </c>
      <c r="F153" s="27">
        <v>69</v>
      </c>
    </row>
    <row r="154" spans="1:6" x14ac:dyDescent="0.25">
      <c r="A154" s="23" t="s">
        <v>524</v>
      </c>
      <c r="B154" s="27">
        <v>173</v>
      </c>
      <c r="C154" s="27">
        <v>117</v>
      </c>
      <c r="D154" s="27">
        <v>67</v>
      </c>
      <c r="E154" s="27">
        <v>68</v>
      </c>
      <c r="F154" s="27">
        <v>57</v>
      </c>
    </row>
    <row r="155" spans="1:6" x14ac:dyDescent="0.25">
      <c r="A155" s="23" t="s">
        <v>525</v>
      </c>
      <c r="B155" s="27">
        <v>29</v>
      </c>
      <c r="C155" s="27">
        <v>27</v>
      </c>
      <c r="D155" s="27">
        <v>16</v>
      </c>
      <c r="E155" s="27">
        <v>93</v>
      </c>
      <c r="F155" s="27">
        <v>59</v>
      </c>
    </row>
    <row r="156" spans="1:6" x14ac:dyDescent="0.25">
      <c r="A156" s="23" t="s">
        <v>526</v>
      </c>
      <c r="B156" s="27">
        <v>25</v>
      </c>
      <c r="C156" s="27">
        <v>24</v>
      </c>
      <c r="D156" s="27">
        <v>19</v>
      </c>
      <c r="E156" s="27">
        <v>96</v>
      </c>
      <c r="F156" s="27">
        <v>79</v>
      </c>
    </row>
    <row r="157" spans="1:6" x14ac:dyDescent="0.25">
      <c r="A157" s="23" t="s">
        <v>527</v>
      </c>
      <c r="B157" s="27">
        <v>44</v>
      </c>
      <c r="C157" s="27">
        <v>21</v>
      </c>
      <c r="D157" s="27">
        <v>18</v>
      </c>
      <c r="E157" s="27">
        <v>48</v>
      </c>
      <c r="F157" s="27">
        <v>86</v>
      </c>
    </row>
    <row r="158" spans="1:6" x14ac:dyDescent="0.25">
      <c r="A158" s="23" t="s">
        <v>528</v>
      </c>
      <c r="B158" s="27">
        <v>127</v>
      </c>
      <c r="C158" s="27">
        <v>119</v>
      </c>
      <c r="D158" s="27">
        <v>118</v>
      </c>
      <c r="E158" s="27">
        <v>94</v>
      </c>
      <c r="F158" s="27">
        <v>99</v>
      </c>
    </row>
    <row r="159" spans="1:6" x14ac:dyDescent="0.25">
      <c r="A159" s="23" t="s">
        <v>529</v>
      </c>
      <c r="B159" s="27">
        <v>52</v>
      </c>
      <c r="C159" s="27">
        <v>29</v>
      </c>
      <c r="D159" s="27">
        <v>27</v>
      </c>
      <c r="E159" s="27">
        <v>56</v>
      </c>
      <c r="F159" s="27">
        <v>93</v>
      </c>
    </row>
    <row r="160" spans="1:6" x14ac:dyDescent="0.25">
      <c r="A160" s="23" t="s">
        <v>530</v>
      </c>
      <c r="B160" s="27">
        <v>328</v>
      </c>
      <c r="C160" s="27">
        <v>275</v>
      </c>
      <c r="D160" s="27">
        <v>131</v>
      </c>
      <c r="E160" s="27">
        <v>84</v>
      </c>
      <c r="F160" s="27">
        <v>48</v>
      </c>
    </row>
    <row r="161" spans="1:6" x14ac:dyDescent="0.25">
      <c r="A161" s="23" t="s">
        <v>531</v>
      </c>
      <c r="B161" s="27">
        <v>157</v>
      </c>
      <c r="C161" s="27">
        <v>94</v>
      </c>
      <c r="D161" s="27">
        <v>67</v>
      </c>
      <c r="E161" s="27">
        <v>60</v>
      </c>
      <c r="F161" s="27">
        <v>71</v>
      </c>
    </row>
    <row r="162" spans="1:6" x14ac:dyDescent="0.25">
      <c r="A162" s="23" t="s">
        <v>532</v>
      </c>
      <c r="B162" s="27">
        <v>88</v>
      </c>
      <c r="C162" s="27">
        <v>67</v>
      </c>
      <c r="D162" s="27">
        <v>41</v>
      </c>
      <c r="E162" s="27">
        <v>76</v>
      </c>
      <c r="F162" s="27">
        <v>61</v>
      </c>
    </row>
    <row r="163" spans="1:6" x14ac:dyDescent="0.25">
      <c r="A163" s="23" t="s">
        <v>533</v>
      </c>
      <c r="B163" s="27">
        <v>69</v>
      </c>
      <c r="C163" s="27">
        <v>66</v>
      </c>
      <c r="D163" s="27">
        <v>32</v>
      </c>
      <c r="E163" s="27">
        <v>97</v>
      </c>
      <c r="F163" s="27">
        <v>48</v>
      </c>
    </row>
    <row r="164" spans="1:6" x14ac:dyDescent="0.25">
      <c r="A164" s="23" t="s">
        <v>534</v>
      </c>
      <c r="B164" s="27">
        <v>84</v>
      </c>
      <c r="C164" s="27">
        <v>36</v>
      </c>
      <c r="D164" s="27">
        <v>25</v>
      </c>
      <c r="E164" s="27">
        <v>43</v>
      </c>
      <c r="F164" s="27">
        <v>69</v>
      </c>
    </row>
    <row r="165" spans="1:6" x14ac:dyDescent="0.25">
      <c r="A165" s="23" t="s">
        <v>535</v>
      </c>
      <c r="B165" s="27">
        <v>211</v>
      </c>
      <c r="C165" s="27">
        <v>165</v>
      </c>
      <c r="D165" s="27">
        <v>126</v>
      </c>
      <c r="E165" s="28">
        <v>78</v>
      </c>
      <c r="F165" s="28">
        <v>76</v>
      </c>
    </row>
    <row r="166" spans="1:6" x14ac:dyDescent="0.25">
      <c r="A166" s="23" t="s">
        <v>536</v>
      </c>
      <c r="B166" s="27">
        <v>61</v>
      </c>
      <c r="C166" s="27">
        <v>43</v>
      </c>
      <c r="D166" s="27">
        <v>39</v>
      </c>
      <c r="E166" s="27">
        <v>70</v>
      </c>
      <c r="F166" s="27">
        <v>91</v>
      </c>
    </row>
    <row r="167" spans="1:6" x14ac:dyDescent="0.25">
      <c r="A167" s="23" t="s">
        <v>537</v>
      </c>
      <c r="B167" s="27">
        <v>203</v>
      </c>
      <c r="C167" s="27">
        <v>131</v>
      </c>
      <c r="D167" s="27">
        <v>82</v>
      </c>
      <c r="E167" s="28">
        <v>65</v>
      </c>
      <c r="F167" s="28">
        <v>63</v>
      </c>
    </row>
    <row r="168" spans="1:6" x14ac:dyDescent="0.25">
      <c r="A168" s="23" t="s">
        <v>538</v>
      </c>
      <c r="B168" s="27">
        <v>284</v>
      </c>
      <c r="C168" s="27">
        <v>152</v>
      </c>
      <c r="D168" s="27">
        <v>126</v>
      </c>
      <c r="E168" s="28">
        <v>54</v>
      </c>
      <c r="F168" s="28">
        <v>83</v>
      </c>
    </row>
    <row r="169" spans="1:6" x14ac:dyDescent="0.25">
      <c r="A169" s="23" t="s">
        <v>539</v>
      </c>
      <c r="B169" s="27">
        <v>30</v>
      </c>
      <c r="C169" s="27">
        <v>25</v>
      </c>
      <c r="D169" s="27">
        <v>25</v>
      </c>
      <c r="E169" s="27">
        <v>83</v>
      </c>
      <c r="F169" s="27">
        <v>100</v>
      </c>
    </row>
    <row r="170" spans="1:6" x14ac:dyDescent="0.25">
      <c r="A170" s="23" t="s">
        <v>540</v>
      </c>
      <c r="B170" s="27">
        <v>21</v>
      </c>
      <c r="C170" s="27">
        <v>15</v>
      </c>
      <c r="D170" s="27">
        <v>9</v>
      </c>
      <c r="E170" s="27">
        <v>71</v>
      </c>
      <c r="F170" s="27">
        <v>60</v>
      </c>
    </row>
    <row r="171" spans="1:6" x14ac:dyDescent="0.25">
      <c r="A171" s="23" t="s">
        <v>541</v>
      </c>
      <c r="B171" s="29">
        <v>213</v>
      </c>
      <c r="C171" s="29">
        <v>83</v>
      </c>
      <c r="D171" s="29">
        <v>52</v>
      </c>
      <c r="E171" s="29">
        <v>39</v>
      </c>
      <c r="F171" s="29">
        <v>63</v>
      </c>
    </row>
    <row r="172" spans="1:6" x14ac:dyDescent="0.25">
      <c r="A172" s="23" t="s">
        <v>542</v>
      </c>
      <c r="B172" s="27">
        <v>56</v>
      </c>
      <c r="C172" s="27">
        <v>40</v>
      </c>
      <c r="D172" s="27">
        <v>26</v>
      </c>
      <c r="E172" s="28">
        <v>71</v>
      </c>
      <c r="F172" s="28">
        <v>65</v>
      </c>
    </row>
    <row r="173" spans="1:6" x14ac:dyDescent="0.25">
      <c r="A173" s="23" t="s">
        <v>543</v>
      </c>
      <c r="B173" s="27">
        <v>80</v>
      </c>
      <c r="C173" s="27">
        <v>42</v>
      </c>
      <c r="D173" s="27">
        <v>25</v>
      </c>
      <c r="E173" s="28">
        <v>53</v>
      </c>
      <c r="F173" s="28">
        <v>60</v>
      </c>
    </row>
    <row r="174" spans="1:6" x14ac:dyDescent="0.25">
      <c r="A174" s="23" t="s">
        <v>544</v>
      </c>
      <c r="B174" s="27">
        <v>186</v>
      </c>
      <c r="C174" s="27">
        <v>111</v>
      </c>
      <c r="D174" s="27">
        <v>40</v>
      </c>
      <c r="E174" s="27">
        <v>60</v>
      </c>
      <c r="F174" s="27">
        <v>36</v>
      </c>
    </row>
    <row r="175" spans="1:6" x14ac:dyDescent="0.25">
      <c r="A175" s="23" t="s">
        <v>545</v>
      </c>
      <c r="B175" s="27">
        <v>323</v>
      </c>
      <c r="C175" s="27">
        <v>252</v>
      </c>
      <c r="D175" s="27">
        <v>140</v>
      </c>
      <c r="E175" s="27">
        <v>78</v>
      </c>
      <c r="F175" s="27">
        <v>56</v>
      </c>
    </row>
    <row r="176" spans="1:6" x14ac:dyDescent="0.25">
      <c r="A176" s="23" t="s">
        <v>546</v>
      </c>
      <c r="B176" s="27">
        <v>87</v>
      </c>
      <c r="C176" s="27">
        <v>78</v>
      </c>
      <c r="D176" s="27">
        <v>59</v>
      </c>
      <c r="E176" s="27">
        <v>90</v>
      </c>
      <c r="F176" s="27">
        <v>76</v>
      </c>
    </row>
    <row r="177" spans="1:6" x14ac:dyDescent="0.25">
      <c r="A177" s="23" t="s">
        <v>547</v>
      </c>
      <c r="B177" s="27">
        <v>50</v>
      </c>
      <c r="C177" s="27">
        <v>38</v>
      </c>
      <c r="D177" s="27">
        <v>24</v>
      </c>
      <c r="E177" s="28">
        <v>76</v>
      </c>
      <c r="F177" s="28">
        <v>63</v>
      </c>
    </row>
    <row r="178" spans="1:6" x14ac:dyDescent="0.25">
      <c r="A178" s="23" t="s">
        <v>548</v>
      </c>
      <c r="B178" s="27">
        <v>36</v>
      </c>
      <c r="C178" s="27">
        <v>29</v>
      </c>
      <c r="D178" s="27">
        <v>19</v>
      </c>
      <c r="E178" s="27">
        <v>81</v>
      </c>
      <c r="F178" s="27">
        <v>66</v>
      </c>
    </row>
    <row r="179" spans="1:6" x14ac:dyDescent="0.25">
      <c r="A179" s="23" t="s">
        <v>549</v>
      </c>
      <c r="B179" s="27">
        <v>310</v>
      </c>
      <c r="C179" s="27">
        <v>181</v>
      </c>
      <c r="D179" s="27">
        <v>100</v>
      </c>
      <c r="E179" s="27">
        <v>58</v>
      </c>
      <c r="F179" s="27">
        <v>55</v>
      </c>
    </row>
    <row r="180" spans="1:6" x14ac:dyDescent="0.25">
      <c r="A180" s="23" t="s">
        <v>564</v>
      </c>
      <c r="B180" s="27">
        <v>76</v>
      </c>
      <c r="C180" s="27">
        <v>59</v>
      </c>
      <c r="D180" s="27">
        <v>42</v>
      </c>
      <c r="E180" s="27">
        <v>78</v>
      </c>
      <c r="F180" s="27">
        <v>71</v>
      </c>
    </row>
    <row r="181" spans="1:6" x14ac:dyDescent="0.25">
      <c r="A181" s="23" t="s">
        <v>565</v>
      </c>
      <c r="B181" s="27">
        <v>45</v>
      </c>
      <c r="C181" s="27">
        <v>24</v>
      </c>
      <c r="D181" s="27">
        <v>21</v>
      </c>
      <c r="E181" s="27">
        <v>53</v>
      </c>
      <c r="F181" s="27">
        <v>88</v>
      </c>
    </row>
    <row r="182" spans="1:6" x14ac:dyDescent="0.25">
      <c r="A182" s="23" t="s">
        <v>566</v>
      </c>
      <c r="B182" s="27">
        <v>19</v>
      </c>
      <c r="C182" s="27">
        <v>13</v>
      </c>
      <c r="D182" s="27">
        <v>11</v>
      </c>
      <c r="E182" s="27">
        <v>68</v>
      </c>
      <c r="F182" s="27">
        <v>85</v>
      </c>
    </row>
    <row r="183" spans="1:6" x14ac:dyDescent="0.25">
      <c r="A183" s="23" t="s">
        <v>567</v>
      </c>
      <c r="B183" s="27">
        <v>116</v>
      </c>
      <c r="C183" s="27">
        <v>74</v>
      </c>
      <c r="D183" s="27">
        <v>68</v>
      </c>
      <c r="E183" s="27">
        <v>64</v>
      </c>
      <c r="F183" s="27">
        <v>92</v>
      </c>
    </row>
    <row r="184" spans="1:6" s="29" customFormat="1" x14ac:dyDescent="0.25">
      <c r="A184" s="23" t="s">
        <v>568</v>
      </c>
      <c r="B184" s="27">
        <v>104</v>
      </c>
      <c r="C184" s="27">
        <v>55</v>
      </c>
      <c r="D184" s="27">
        <v>47</v>
      </c>
      <c r="E184" s="27">
        <v>53</v>
      </c>
      <c r="F184" s="27">
        <v>85</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topLeftCell="A152" workbookViewId="0">
      <selection activeCell="A152" sqref="A1:A1048576"/>
    </sheetView>
  </sheetViews>
  <sheetFormatPr defaultRowHeight="15" x14ac:dyDescent="0.25"/>
  <cols>
    <col min="1" max="1" width="11.85546875" style="1" bestFit="1" customWidth="1"/>
    <col min="2" max="2" width="40.5703125" style="1" customWidth="1"/>
    <col min="3" max="4" width="53.85546875" style="1" customWidth="1"/>
    <col min="5" max="257" width="9.140625" style="1"/>
    <col min="258" max="258" width="30.85546875" style="1" customWidth="1"/>
    <col min="259" max="260" width="53.85546875" style="1" customWidth="1"/>
    <col min="261" max="513" width="9.140625" style="1"/>
    <col min="514" max="514" width="30.85546875" style="1" customWidth="1"/>
    <col min="515" max="516" width="53.85546875" style="1" customWidth="1"/>
    <col min="517" max="769" width="9.140625" style="1"/>
    <col min="770" max="770" width="30.85546875" style="1" customWidth="1"/>
    <col min="771" max="772" width="53.85546875" style="1" customWidth="1"/>
    <col min="773" max="1025" width="9.140625" style="1"/>
    <col min="1026" max="1026" width="30.85546875" style="1" customWidth="1"/>
    <col min="1027" max="1028" width="53.85546875" style="1" customWidth="1"/>
    <col min="1029" max="1281" width="9.140625" style="1"/>
    <col min="1282" max="1282" width="30.85546875" style="1" customWidth="1"/>
    <col min="1283" max="1284" width="53.85546875" style="1" customWidth="1"/>
    <col min="1285" max="1537" width="9.140625" style="1"/>
    <col min="1538" max="1538" width="30.85546875" style="1" customWidth="1"/>
    <col min="1539" max="1540" width="53.85546875" style="1" customWidth="1"/>
    <col min="1541" max="1793" width="9.140625" style="1"/>
    <col min="1794" max="1794" width="30.85546875" style="1" customWidth="1"/>
    <col min="1795" max="1796" width="53.85546875" style="1" customWidth="1"/>
    <col min="1797" max="2049" width="9.140625" style="1"/>
    <col min="2050" max="2050" width="30.85546875" style="1" customWidth="1"/>
    <col min="2051" max="2052" width="53.85546875" style="1" customWidth="1"/>
    <col min="2053" max="2305" width="9.140625" style="1"/>
    <col min="2306" max="2306" width="30.85546875" style="1" customWidth="1"/>
    <col min="2307" max="2308" width="53.85546875" style="1" customWidth="1"/>
    <col min="2309" max="2561" width="9.140625" style="1"/>
    <col min="2562" max="2562" width="30.85546875" style="1" customWidth="1"/>
    <col min="2563" max="2564" width="53.85546875" style="1" customWidth="1"/>
    <col min="2565" max="2817" width="9.140625" style="1"/>
    <col min="2818" max="2818" width="30.85546875" style="1" customWidth="1"/>
    <col min="2819" max="2820" width="53.85546875" style="1" customWidth="1"/>
    <col min="2821" max="3073" width="9.140625" style="1"/>
    <col min="3074" max="3074" width="30.85546875" style="1" customWidth="1"/>
    <col min="3075" max="3076" width="53.85546875" style="1" customWidth="1"/>
    <col min="3077" max="3329" width="9.140625" style="1"/>
    <col min="3330" max="3330" width="30.85546875" style="1" customWidth="1"/>
    <col min="3331" max="3332" width="53.85546875" style="1" customWidth="1"/>
    <col min="3333" max="3585" width="9.140625" style="1"/>
    <col min="3586" max="3586" width="30.85546875" style="1" customWidth="1"/>
    <col min="3587" max="3588" width="53.85546875" style="1" customWidth="1"/>
    <col min="3589" max="3841" width="9.140625" style="1"/>
    <col min="3842" max="3842" width="30.85546875" style="1" customWidth="1"/>
    <col min="3843" max="3844" width="53.85546875" style="1" customWidth="1"/>
    <col min="3845" max="4097" width="9.140625" style="1"/>
    <col min="4098" max="4098" width="30.85546875" style="1" customWidth="1"/>
    <col min="4099" max="4100" width="53.85546875" style="1" customWidth="1"/>
    <col min="4101" max="4353" width="9.140625" style="1"/>
    <col min="4354" max="4354" width="30.85546875" style="1" customWidth="1"/>
    <col min="4355" max="4356" width="53.85546875" style="1" customWidth="1"/>
    <col min="4357" max="4609" width="9.140625" style="1"/>
    <col min="4610" max="4610" width="30.85546875" style="1" customWidth="1"/>
    <col min="4611" max="4612" width="53.85546875" style="1" customWidth="1"/>
    <col min="4613" max="4865" width="9.140625" style="1"/>
    <col min="4866" max="4866" width="30.85546875" style="1" customWidth="1"/>
    <col min="4867" max="4868" width="53.85546875" style="1" customWidth="1"/>
    <col min="4869" max="5121" width="9.140625" style="1"/>
    <col min="5122" max="5122" width="30.85546875" style="1" customWidth="1"/>
    <col min="5123" max="5124" width="53.85546875" style="1" customWidth="1"/>
    <col min="5125" max="5377" width="9.140625" style="1"/>
    <col min="5378" max="5378" width="30.85546875" style="1" customWidth="1"/>
    <col min="5379" max="5380" width="53.85546875" style="1" customWidth="1"/>
    <col min="5381" max="5633" width="9.140625" style="1"/>
    <col min="5634" max="5634" width="30.85546875" style="1" customWidth="1"/>
    <col min="5635" max="5636" width="53.85546875" style="1" customWidth="1"/>
    <col min="5637" max="5889" width="9.140625" style="1"/>
    <col min="5890" max="5890" width="30.85546875" style="1" customWidth="1"/>
    <col min="5891" max="5892" width="53.85546875" style="1" customWidth="1"/>
    <col min="5893" max="6145" width="9.140625" style="1"/>
    <col min="6146" max="6146" width="30.85546875" style="1" customWidth="1"/>
    <col min="6147" max="6148" width="53.85546875" style="1" customWidth="1"/>
    <col min="6149" max="6401" width="9.140625" style="1"/>
    <col min="6402" max="6402" width="30.85546875" style="1" customWidth="1"/>
    <col min="6403" max="6404" width="53.85546875" style="1" customWidth="1"/>
    <col min="6405" max="6657" width="9.140625" style="1"/>
    <col min="6658" max="6658" width="30.85546875" style="1" customWidth="1"/>
    <col min="6659" max="6660" width="53.85546875" style="1" customWidth="1"/>
    <col min="6661" max="6913" width="9.140625" style="1"/>
    <col min="6914" max="6914" width="30.85546875" style="1" customWidth="1"/>
    <col min="6915" max="6916" width="53.85546875" style="1" customWidth="1"/>
    <col min="6917" max="7169" width="9.140625" style="1"/>
    <col min="7170" max="7170" width="30.85546875" style="1" customWidth="1"/>
    <col min="7171" max="7172" width="53.85546875" style="1" customWidth="1"/>
    <col min="7173" max="7425" width="9.140625" style="1"/>
    <col min="7426" max="7426" width="30.85546875" style="1" customWidth="1"/>
    <col min="7427" max="7428" width="53.85546875" style="1" customWidth="1"/>
    <col min="7429" max="7681" width="9.140625" style="1"/>
    <col min="7682" max="7682" width="30.85546875" style="1" customWidth="1"/>
    <col min="7683" max="7684" width="53.85546875" style="1" customWidth="1"/>
    <col min="7685" max="7937" width="9.140625" style="1"/>
    <col min="7938" max="7938" width="30.85546875" style="1" customWidth="1"/>
    <col min="7939" max="7940" width="53.85546875" style="1" customWidth="1"/>
    <col min="7941" max="8193" width="9.140625" style="1"/>
    <col min="8194" max="8194" width="30.85546875" style="1" customWidth="1"/>
    <col min="8195" max="8196" width="53.85546875" style="1" customWidth="1"/>
    <col min="8197" max="8449" width="9.140625" style="1"/>
    <col min="8450" max="8450" width="30.85546875" style="1" customWidth="1"/>
    <col min="8451" max="8452" width="53.85546875" style="1" customWidth="1"/>
    <col min="8453" max="8705" width="9.140625" style="1"/>
    <col min="8706" max="8706" width="30.85546875" style="1" customWidth="1"/>
    <col min="8707" max="8708" width="53.85546875" style="1" customWidth="1"/>
    <col min="8709" max="8961" width="9.140625" style="1"/>
    <col min="8962" max="8962" width="30.85546875" style="1" customWidth="1"/>
    <col min="8963" max="8964" width="53.85546875" style="1" customWidth="1"/>
    <col min="8965" max="9217" width="9.140625" style="1"/>
    <col min="9218" max="9218" width="30.85546875" style="1" customWidth="1"/>
    <col min="9219" max="9220" width="53.85546875" style="1" customWidth="1"/>
    <col min="9221" max="9473" width="9.140625" style="1"/>
    <col min="9474" max="9474" width="30.85546875" style="1" customWidth="1"/>
    <col min="9475" max="9476" width="53.85546875" style="1" customWidth="1"/>
    <col min="9477" max="9729" width="9.140625" style="1"/>
    <col min="9730" max="9730" width="30.85546875" style="1" customWidth="1"/>
    <col min="9731" max="9732" width="53.85546875" style="1" customWidth="1"/>
    <col min="9733" max="9985" width="9.140625" style="1"/>
    <col min="9986" max="9986" width="30.85546875" style="1" customWidth="1"/>
    <col min="9987" max="9988" width="53.85546875" style="1" customWidth="1"/>
    <col min="9989" max="10241" width="9.140625" style="1"/>
    <col min="10242" max="10242" width="30.85546875" style="1" customWidth="1"/>
    <col min="10243" max="10244" width="53.85546875" style="1" customWidth="1"/>
    <col min="10245" max="10497" width="9.140625" style="1"/>
    <col min="10498" max="10498" width="30.85546875" style="1" customWidth="1"/>
    <col min="10499" max="10500" width="53.85546875" style="1" customWidth="1"/>
    <col min="10501" max="10753" width="9.140625" style="1"/>
    <col min="10754" max="10754" width="30.85546875" style="1" customWidth="1"/>
    <col min="10755" max="10756" width="53.85546875" style="1" customWidth="1"/>
    <col min="10757" max="11009" width="9.140625" style="1"/>
    <col min="11010" max="11010" width="30.85546875" style="1" customWidth="1"/>
    <col min="11011" max="11012" width="53.85546875" style="1" customWidth="1"/>
    <col min="11013" max="11265" width="9.140625" style="1"/>
    <col min="11266" max="11266" width="30.85546875" style="1" customWidth="1"/>
    <col min="11267" max="11268" width="53.85546875" style="1" customWidth="1"/>
    <col min="11269" max="11521" width="9.140625" style="1"/>
    <col min="11522" max="11522" width="30.85546875" style="1" customWidth="1"/>
    <col min="11523" max="11524" width="53.85546875" style="1" customWidth="1"/>
    <col min="11525" max="11777" width="9.140625" style="1"/>
    <col min="11778" max="11778" width="30.85546875" style="1" customWidth="1"/>
    <col min="11779" max="11780" width="53.85546875" style="1" customWidth="1"/>
    <col min="11781" max="12033" width="9.140625" style="1"/>
    <col min="12034" max="12034" width="30.85546875" style="1" customWidth="1"/>
    <col min="12035" max="12036" width="53.85546875" style="1" customWidth="1"/>
    <col min="12037" max="12289" width="9.140625" style="1"/>
    <col min="12290" max="12290" width="30.85546875" style="1" customWidth="1"/>
    <col min="12291" max="12292" width="53.85546875" style="1" customWidth="1"/>
    <col min="12293" max="12545" width="9.140625" style="1"/>
    <col min="12546" max="12546" width="30.85546875" style="1" customWidth="1"/>
    <col min="12547" max="12548" width="53.85546875" style="1" customWidth="1"/>
    <col min="12549" max="12801" width="9.140625" style="1"/>
    <col min="12802" max="12802" width="30.85546875" style="1" customWidth="1"/>
    <col min="12803" max="12804" width="53.85546875" style="1" customWidth="1"/>
    <col min="12805" max="13057" width="9.140625" style="1"/>
    <col min="13058" max="13058" width="30.85546875" style="1" customWidth="1"/>
    <col min="13059" max="13060" width="53.85546875" style="1" customWidth="1"/>
    <col min="13061" max="13313" width="9.140625" style="1"/>
    <col min="13314" max="13314" width="30.85546875" style="1" customWidth="1"/>
    <col min="13315" max="13316" width="53.85546875" style="1" customWidth="1"/>
    <col min="13317" max="13569" width="9.140625" style="1"/>
    <col min="13570" max="13570" width="30.85546875" style="1" customWidth="1"/>
    <col min="13571" max="13572" width="53.85546875" style="1" customWidth="1"/>
    <col min="13573" max="13825" width="9.140625" style="1"/>
    <col min="13826" max="13826" width="30.85546875" style="1" customWidth="1"/>
    <col min="13827" max="13828" width="53.85546875" style="1" customWidth="1"/>
    <col min="13829" max="14081" width="9.140625" style="1"/>
    <col min="14082" max="14082" width="30.85546875" style="1" customWidth="1"/>
    <col min="14083" max="14084" width="53.85546875" style="1" customWidth="1"/>
    <col min="14085" max="14337" width="9.140625" style="1"/>
    <col min="14338" max="14338" width="30.85546875" style="1" customWidth="1"/>
    <col min="14339" max="14340" width="53.85546875" style="1" customWidth="1"/>
    <col min="14341" max="14593" width="9.140625" style="1"/>
    <col min="14594" max="14594" width="30.85546875" style="1" customWidth="1"/>
    <col min="14595" max="14596" width="53.85546875" style="1" customWidth="1"/>
    <col min="14597" max="14849" width="9.140625" style="1"/>
    <col min="14850" max="14850" width="30.85546875" style="1" customWidth="1"/>
    <col min="14851" max="14852" width="53.85546875" style="1" customWidth="1"/>
    <col min="14853" max="15105" width="9.140625" style="1"/>
    <col min="15106" max="15106" width="30.85546875" style="1" customWidth="1"/>
    <col min="15107" max="15108" width="53.85546875" style="1" customWidth="1"/>
    <col min="15109" max="15361" width="9.140625" style="1"/>
    <col min="15362" max="15362" width="30.85546875" style="1" customWidth="1"/>
    <col min="15363" max="15364" width="53.85546875" style="1" customWidth="1"/>
    <col min="15365" max="15617" width="9.140625" style="1"/>
    <col min="15618" max="15618" width="30.85546875" style="1" customWidth="1"/>
    <col min="15619" max="15620" width="53.85546875" style="1" customWidth="1"/>
    <col min="15621" max="15873" width="9.140625" style="1"/>
    <col min="15874" max="15874" width="30.85546875" style="1" customWidth="1"/>
    <col min="15875" max="15876" width="53.85546875" style="1" customWidth="1"/>
    <col min="15877" max="16129" width="9.140625" style="1"/>
    <col min="16130" max="16130" width="30.85546875" style="1" customWidth="1"/>
    <col min="16131" max="16132" width="53.85546875" style="1" customWidth="1"/>
    <col min="16133" max="16384" width="9.140625" style="1"/>
  </cols>
  <sheetData>
    <row r="1" spans="1:10" x14ac:dyDescent="0.25">
      <c r="C1" s="194" t="s">
        <v>367</v>
      </c>
      <c r="D1" s="194"/>
      <c r="E1" s="194"/>
      <c r="F1" s="194"/>
      <c r="G1" s="194"/>
      <c r="H1" s="194"/>
      <c r="I1" s="194"/>
      <c r="J1" s="194"/>
    </row>
    <row r="2" spans="1:10" x14ac:dyDescent="0.25">
      <c r="A2" s="1" t="s">
        <v>368</v>
      </c>
      <c r="E2" s="16" t="s">
        <v>369</v>
      </c>
      <c r="F2" s="16" t="s">
        <v>370</v>
      </c>
      <c r="G2" s="16" t="s">
        <v>371</v>
      </c>
      <c r="H2" s="16" t="s">
        <v>372</v>
      </c>
      <c r="I2" s="16" t="s">
        <v>373</v>
      </c>
    </row>
    <row r="3" spans="1:10" x14ac:dyDescent="0.25">
      <c r="E3" s="16"/>
      <c r="F3" s="16"/>
      <c r="G3" s="16"/>
      <c r="H3" s="16"/>
      <c r="I3" s="16"/>
    </row>
    <row r="4" spans="1:10" x14ac:dyDescent="0.25">
      <c r="A4" s="1" t="s">
        <v>374</v>
      </c>
      <c r="B4" s="3">
        <v>57</v>
      </c>
      <c r="C4" s="3">
        <v>39</v>
      </c>
      <c r="D4" s="3">
        <v>29</v>
      </c>
      <c r="E4" s="3">
        <f t="shared" ref="E4:E35" si="0">($C4/$B4)*100</f>
        <v>68.421052631578945</v>
      </c>
      <c r="F4" s="3">
        <f t="shared" ref="F4:F35" si="1">($D4/$C4)*100</f>
        <v>74.358974358974365</v>
      </c>
    </row>
    <row r="5" spans="1:10" x14ac:dyDescent="0.25">
      <c r="A5" s="1" t="s">
        <v>375</v>
      </c>
      <c r="B5" s="3">
        <v>41</v>
      </c>
      <c r="C5" s="3">
        <v>18</v>
      </c>
      <c r="D5" s="3">
        <v>11</v>
      </c>
      <c r="E5" s="3">
        <f t="shared" si="0"/>
        <v>43.902439024390247</v>
      </c>
      <c r="F5" s="3">
        <f t="shared" si="1"/>
        <v>61.111111111111114</v>
      </c>
    </row>
    <row r="6" spans="1:10" x14ac:dyDescent="0.25">
      <c r="A6" s="1" t="s">
        <v>376</v>
      </c>
      <c r="B6" s="3">
        <v>229</v>
      </c>
      <c r="C6" s="3">
        <v>158</v>
      </c>
      <c r="D6" s="3">
        <v>57</v>
      </c>
      <c r="E6" s="3">
        <f t="shared" si="0"/>
        <v>68.995633187772938</v>
      </c>
      <c r="F6" s="3">
        <f t="shared" si="1"/>
        <v>36.075949367088604</v>
      </c>
    </row>
    <row r="7" spans="1:10" x14ac:dyDescent="0.25">
      <c r="A7" s="1" t="s">
        <v>377</v>
      </c>
      <c r="B7" s="3">
        <v>102</v>
      </c>
      <c r="C7" s="3">
        <v>73</v>
      </c>
      <c r="D7" s="3">
        <v>57</v>
      </c>
      <c r="E7" s="3">
        <f t="shared" si="0"/>
        <v>71.568627450980387</v>
      </c>
      <c r="F7" s="3">
        <f t="shared" si="1"/>
        <v>78.082191780821915</v>
      </c>
    </row>
    <row r="8" spans="1:10" x14ac:dyDescent="0.25">
      <c r="A8" s="1" t="s">
        <v>378</v>
      </c>
      <c r="B8" s="3">
        <v>424</v>
      </c>
      <c r="C8" s="3">
        <v>282</v>
      </c>
      <c r="D8" s="3">
        <v>65</v>
      </c>
      <c r="E8" s="3">
        <f t="shared" si="0"/>
        <v>66.509433962264154</v>
      </c>
      <c r="F8" s="3">
        <f t="shared" si="1"/>
        <v>23.049645390070921</v>
      </c>
    </row>
    <row r="9" spans="1:10" x14ac:dyDescent="0.25">
      <c r="A9" s="1" t="s">
        <v>379</v>
      </c>
      <c r="B9" s="3">
        <v>206</v>
      </c>
      <c r="C9" s="3">
        <v>143</v>
      </c>
      <c r="D9" s="3">
        <v>140</v>
      </c>
      <c r="E9" s="3">
        <f t="shared" si="0"/>
        <v>69.417475728155338</v>
      </c>
      <c r="F9" s="3">
        <f t="shared" si="1"/>
        <v>97.902097902097907</v>
      </c>
    </row>
    <row r="10" spans="1:10" x14ac:dyDescent="0.25">
      <c r="A10" s="1" t="s">
        <v>380</v>
      </c>
      <c r="B10" s="3">
        <v>83</v>
      </c>
      <c r="C10" s="3">
        <v>76</v>
      </c>
      <c r="D10" s="3">
        <v>68</v>
      </c>
      <c r="E10" s="3">
        <f t="shared" si="0"/>
        <v>91.566265060240966</v>
      </c>
      <c r="F10" s="3">
        <f t="shared" si="1"/>
        <v>89.473684210526315</v>
      </c>
    </row>
    <row r="11" spans="1:10" x14ac:dyDescent="0.25">
      <c r="A11" s="1" t="s">
        <v>381</v>
      </c>
      <c r="B11" s="3">
        <v>152</v>
      </c>
      <c r="C11" s="3">
        <v>47</v>
      </c>
      <c r="D11" s="3">
        <v>34</v>
      </c>
      <c r="E11" s="3">
        <f t="shared" si="0"/>
        <v>30.921052631578949</v>
      </c>
      <c r="F11" s="3">
        <f t="shared" si="1"/>
        <v>72.340425531914903</v>
      </c>
    </row>
    <row r="12" spans="1:10" x14ac:dyDescent="0.25">
      <c r="A12" s="1" t="s">
        <v>382</v>
      </c>
      <c r="B12" s="3">
        <v>81</v>
      </c>
      <c r="C12" s="3">
        <v>46</v>
      </c>
      <c r="D12" s="3">
        <v>28</v>
      </c>
      <c r="E12" s="3">
        <f t="shared" si="0"/>
        <v>56.79012345679012</v>
      </c>
      <c r="F12" s="3">
        <f t="shared" si="1"/>
        <v>60.869565217391312</v>
      </c>
    </row>
    <row r="13" spans="1:10" x14ac:dyDescent="0.25">
      <c r="A13" s="1" t="s">
        <v>383</v>
      </c>
      <c r="B13" s="3">
        <v>47</v>
      </c>
      <c r="C13" s="3">
        <v>46</v>
      </c>
      <c r="D13" s="3">
        <v>42</v>
      </c>
      <c r="E13" s="3">
        <f t="shared" si="0"/>
        <v>97.872340425531917</v>
      </c>
      <c r="F13" s="3">
        <f t="shared" si="1"/>
        <v>91.304347826086953</v>
      </c>
    </row>
    <row r="14" spans="1:10" x14ac:dyDescent="0.25">
      <c r="A14" s="1" t="s">
        <v>384</v>
      </c>
      <c r="B14" s="1">
        <v>62</v>
      </c>
      <c r="C14" s="1">
        <v>51</v>
      </c>
      <c r="D14" s="1">
        <v>41</v>
      </c>
      <c r="E14" s="3">
        <f t="shared" si="0"/>
        <v>82.258064516129039</v>
      </c>
      <c r="F14" s="3">
        <f t="shared" si="1"/>
        <v>80.392156862745097</v>
      </c>
    </row>
    <row r="15" spans="1:10" x14ac:dyDescent="0.25">
      <c r="A15" s="1" t="s">
        <v>385</v>
      </c>
      <c r="B15" s="3">
        <v>58</v>
      </c>
      <c r="C15" s="3">
        <v>42</v>
      </c>
      <c r="D15" s="3">
        <v>21</v>
      </c>
      <c r="E15" s="3">
        <f t="shared" si="0"/>
        <v>72.41379310344827</v>
      </c>
      <c r="F15" s="3">
        <f t="shared" si="1"/>
        <v>50</v>
      </c>
    </row>
    <row r="16" spans="1:10" x14ac:dyDescent="0.25">
      <c r="A16" s="1" t="s">
        <v>386</v>
      </c>
      <c r="B16" s="3">
        <v>44</v>
      </c>
      <c r="C16" s="3">
        <v>29</v>
      </c>
      <c r="D16" s="3">
        <v>22</v>
      </c>
      <c r="E16" s="3">
        <f t="shared" si="0"/>
        <v>65.909090909090907</v>
      </c>
      <c r="F16" s="3">
        <f t="shared" si="1"/>
        <v>75.862068965517238</v>
      </c>
    </row>
    <row r="17" spans="1:6" x14ac:dyDescent="0.25">
      <c r="A17" s="1" t="s">
        <v>387</v>
      </c>
      <c r="B17" s="3">
        <v>228</v>
      </c>
      <c r="C17" s="3">
        <v>100</v>
      </c>
      <c r="D17" s="3">
        <v>43</v>
      </c>
      <c r="E17" s="3">
        <f t="shared" si="0"/>
        <v>43.859649122807014</v>
      </c>
      <c r="F17" s="3">
        <f t="shared" si="1"/>
        <v>43</v>
      </c>
    </row>
    <row r="18" spans="1:6" x14ac:dyDescent="0.25">
      <c r="A18" s="1" t="s">
        <v>388</v>
      </c>
      <c r="B18" s="3">
        <v>63</v>
      </c>
      <c r="C18" s="3">
        <v>30</v>
      </c>
      <c r="D18" s="3">
        <v>15</v>
      </c>
      <c r="E18" s="3">
        <f t="shared" si="0"/>
        <v>47.619047619047613</v>
      </c>
      <c r="F18" s="3">
        <f t="shared" si="1"/>
        <v>50</v>
      </c>
    </row>
    <row r="19" spans="1:6" x14ac:dyDescent="0.25">
      <c r="A19" s="1" t="s">
        <v>389</v>
      </c>
      <c r="B19" s="3">
        <v>103</v>
      </c>
      <c r="C19" s="3">
        <v>72</v>
      </c>
      <c r="D19" s="3">
        <v>49</v>
      </c>
      <c r="E19" s="3">
        <f t="shared" si="0"/>
        <v>69.902912621359221</v>
      </c>
      <c r="F19" s="3">
        <f t="shared" si="1"/>
        <v>68.055555555555557</v>
      </c>
    </row>
    <row r="20" spans="1:6" x14ac:dyDescent="0.25">
      <c r="A20" s="1" t="s">
        <v>390</v>
      </c>
      <c r="B20" s="3">
        <v>40</v>
      </c>
      <c r="C20" s="3">
        <v>32</v>
      </c>
      <c r="D20" s="3">
        <v>66</v>
      </c>
      <c r="E20" s="3">
        <f t="shared" si="0"/>
        <v>80</v>
      </c>
      <c r="F20" s="3">
        <f t="shared" si="1"/>
        <v>206.25</v>
      </c>
    </row>
    <row r="21" spans="1:6" x14ac:dyDescent="0.25">
      <c r="A21" s="1" t="s">
        <v>391</v>
      </c>
      <c r="B21" s="3">
        <v>7</v>
      </c>
      <c r="C21" s="3">
        <v>7</v>
      </c>
      <c r="D21" s="3">
        <v>3</v>
      </c>
      <c r="E21" s="3">
        <f t="shared" si="0"/>
        <v>100</v>
      </c>
      <c r="F21" s="3">
        <f t="shared" si="1"/>
        <v>42.857142857142854</v>
      </c>
    </row>
    <row r="22" spans="1:6" x14ac:dyDescent="0.25">
      <c r="A22" s="1" t="s">
        <v>392</v>
      </c>
      <c r="B22" s="3">
        <v>95</v>
      </c>
      <c r="C22" s="3">
        <v>91</v>
      </c>
      <c r="D22" s="3">
        <v>61</v>
      </c>
      <c r="E22" s="3">
        <f t="shared" si="0"/>
        <v>95.78947368421052</v>
      </c>
      <c r="F22" s="3">
        <f t="shared" si="1"/>
        <v>67.032967032967022</v>
      </c>
    </row>
    <row r="23" spans="1:6" x14ac:dyDescent="0.25">
      <c r="A23" s="1" t="s">
        <v>393</v>
      </c>
      <c r="B23" s="3">
        <v>181</v>
      </c>
      <c r="C23" s="3">
        <v>119</v>
      </c>
      <c r="D23" s="3">
        <v>61</v>
      </c>
      <c r="E23" s="3">
        <f t="shared" si="0"/>
        <v>65.745856353591165</v>
      </c>
      <c r="F23" s="3">
        <f t="shared" si="1"/>
        <v>51.260504201680668</v>
      </c>
    </row>
    <row r="24" spans="1:6" x14ac:dyDescent="0.25">
      <c r="A24" s="1" t="s">
        <v>394</v>
      </c>
      <c r="B24" s="3">
        <v>25</v>
      </c>
      <c r="C24" s="3">
        <v>17</v>
      </c>
      <c r="D24" s="3">
        <v>17</v>
      </c>
      <c r="E24" s="3">
        <f t="shared" si="0"/>
        <v>68</v>
      </c>
      <c r="F24" s="3">
        <f t="shared" si="1"/>
        <v>100</v>
      </c>
    </row>
    <row r="25" spans="1:6" x14ac:dyDescent="0.25">
      <c r="A25" s="1" t="s">
        <v>395</v>
      </c>
      <c r="B25" s="3">
        <v>38</v>
      </c>
      <c r="C25" s="3">
        <v>18</v>
      </c>
      <c r="D25" s="3">
        <v>17</v>
      </c>
      <c r="E25" s="3">
        <f t="shared" si="0"/>
        <v>47.368421052631575</v>
      </c>
      <c r="F25" s="3">
        <f t="shared" si="1"/>
        <v>94.444444444444443</v>
      </c>
    </row>
    <row r="26" spans="1:6" x14ac:dyDescent="0.25">
      <c r="A26" s="1" t="s">
        <v>396</v>
      </c>
      <c r="B26" s="3">
        <v>27</v>
      </c>
      <c r="C26" s="3">
        <v>13</v>
      </c>
      <c r="D26" s="3">
        <v>7</v>
      </c>
      <c r="E26" s="3">
        <f t="shared" si="0"/>
        <v>48.148148148148145</v>
      </c>
      <c r="F26" s="3">
        <f t="shared" si="1"/>
        <v>53.846153846153847</v>
      </c>
    </row>
    <row r="27" spans="1:6" x14ac:dyDescent="0.25">
      <c r="A27" s="1" t="s">
        <v>397</v>
      </c>
      <c r="B27" s="3">
        <v>229</v>
      </c>
      <c r="C27" s="3">
        <v>137</v>
      </c>
      <c r="D27" s="3">
        <v>91</v>
      </c>
      <c r="E27" s="3">
        <f t="shared" si="0"/>
        <v>59.825327510917027</v>
      </c>
      <c r="F27" s="3">
        <f t="shared" si="1"/>
        <v>66.423357664233578</v>
      </c>
    </row>
    <row r="28" spans="1:6" x14ac:dyDescent="0.25">
      <c r="A28" s="1" t="s">
        <v>398</v>
      </c>
      <c r="B28" s="1">
        <v>132</v>
      </c>
      <c r="C28" s="1">
        <v>103</v>
      </c>
      <c r="D28" s="1">
        <v>61</v>
      </c>
      <c r="E28" s="3">
        <f t="shared" si="0"/>
        <v>78.030303030303031</v>
      </c>
      <c r="F28" s="3">
        <f t="shared" si="1"/>
        <v>59.22330097087378</v>
      </c>
    </row>
    <row r="29" spans="1:6" x14ac:dyDescent="0.25">
      <c r="A29" s="1" t="s">
        <v>399</v>
      </c>
      <c r="B29" s="3">
        <v>28</v>
      </c>
      <c r="C29" s="3">
        <v>26</v>
      </c>
      <c r="D29" s="3">
        <v>12</v>
      </c>
      <c r="E29" s="3">
        <f t="shared" si="0"/>
        <v>92.857142857142861</v>
      </c>
      <c r="F29" s="3">
        <f t="shared" si="1"/>
        <v>46.153846153846153</v>
      </c>
    </row>
    <row r="30" spans="1:6" x14ac:dyDescent="0.25">
      <c r="A30" s="1" t="s">
        <v>400</v>
      </c>
      <c r="B30" s="3">
        <v>38</v>
      </c>
      <c r="C30" s="3">
        <v>32</v>
      </c>
      <c r="D30" s="3">
        <v>23</v>
      </c>
      <c r="E30" s="3">
        <f t="shared" si="0"/>
        <v>84.210526315789465</v>
      </c>
      <c r="F30" s="3">
        <f t="shared" si="1"/>
        <v>71.875</v>
      </c>
    </row>
    <row r="31" spans="1:6" x14ac:dyDescent="0.25">
      <c r="A31" s="1" t="s">
        <v>401</v>
      </c>
      <c r="B31" s="1">
        <v>755</v>
      </c>
      <c r="C31" s="1">
        <v>378</v>
      </c>
      <c r="D31" s="1">
        <v>207</v>
      </c>
      <c r="E31" s="3">
        <f t="shared" si="0"/>
        <v>50.066225165562919</v>
      </c>
      <c r="F31" s="3">
        <f t="shared" si="1"/>
        <v>54.761904761904766</v>
      </c>
    </row>
    <row r="32" spans="1:6" x14ac:dyDescent="0.25">
      <c r="A32" s="1" t="s">
        <v>402</v>
      </c>
      <c r="B32" s="3">
        <v>319</v>
      </c>
      <c r="C32" s="3">
        <v>293</v>
      </c>
      <c r="D32" s="3">
        <v>223</v>
      </c>
      <c r="E32" s="3">
        <f t="shared" si="0"/>
        <v>91.849529780564268</v>
      </c>
      <c r="F32" s="3">
        <f t="shared" si="1"/>
        <v>76.109215017064841</v>
      </c>
    </row>
    <row r="33" spans="1:6" x14ac:dyDescent="0.25">
      <c r="A33" s="1" t="s">
        <v>403</v>
      </c>
      <c r="B33" s="3">
        <v>441</v>
      </c>
      <c r="C33" s="3">
        <v>251</v>
      </c>
      <c r="D33" s="3">
        <v>104</v>
      </c>
      <c r="E33" s="3">
        <f t="shared" si="0"/>
        <v>56.916099773242635</v>
      </c>
      <c r="F33" s="3">
        <f t="shared" si="1"/>
        <v>41.43426294820717</v>
      </c>
    </row>
    <row r="34" spans="1:6" x14ac:dyDescent="0.25">
      <c r="A34" s="1" t="s">
        <v>404</v>
      </c>
      <c r="B34" s="3">
        <v>56</v>
      </c>
      <c r="C34" s="3">
        <v>40</v>
      </c>
      <c r="D34" s="3">
        <v>28</v>
      </c>
      <c r="E34" s="3">
        <f t="shared" si="0"/>
        <v>71.428571428571431</v>
      </c>
      <c r="F34" s="3">
        <f t="shared" si="1"/>
        <v>70</v>
      </c>
    </row>
    <row r="35" spans="1:6" x14ac:dyDescent="0.25">
      <c r="A35" s="1" t="s">
        <v>405</v>
      </c>
      <c r="B35" s="3">
        <v>168</v>
      </c>
      <c r="C35" s="3">
        <v>121</v>
      </c>
      <c r="D35" s="3">
        <v>77</v>
      </c>
      <c r="E35" s="3">
        <f t="shared" si="0"/>
        <v>72.023809523809518</v>
      </c>
      <c r="F35" s="3">
        <f t="shared" si="1"/>
        <v>63.636363636363633</v>
      </c>
    </row>
    <row r="36" spans="1:6" x14ac:dyDescent="0.25">
      <c r="A36" s="1" t="s">
        <v>406</v>
      </c>
      <c r="B36" s="3">
        <v>483</v>
      </c>
      <c r="C36" s="3">
        <v>386</v>
      </c>
      <c r="D36" s="3">
        <v>160</v>
      </c>
      <c r="E36" s="3">
        <f t="shared" ref="E36:E67" si="2">($C36/$B36)*100</f>
        <v>79.917184265010349</v>
      </c>
      <c r="F36" s="3">
        <f t="shared" ref="F36:F67" si="3">($D36/$C36)*100</f>
        <v>41.450777202072537</v>
      </c>
    </row>
    <row r="37" spans="1:6" x14ac:dyDescent="0.25">
      <c r="A37" s="1" t="s">
        <v>407</v>
      </c>
      <c r="B37" s="1">
        <v>756</v>
      </c>
      <c r="C37" s="1">
        <v>224</v>
      </c>
      <c r="D37" s="1">
        <v>44</v>
      </c>
      <c r="E37" s="3">
        <f t="shared" si="2"/>
        <v>29.629629629629626</v>
      </c>
      <c r="F37" s="3">
        <f t="shared" si="3"/>
        <v>19.642857142857142</v>
      </c>
    </row>
    <row r="38" spans="1:6" x14ac:dyDescent="0.25">
      <c r="A38" s="1" t="s">
        <v>408</v>
      </c>
      <c r="B38" s="1">
        <v>331</v>
      </c>
      <c r="C38" s="1">
        <v>232</v>
      </c>
      <c r="D38" s="1">
        <v>195</v>
      </c>
      <c r="E38" s="3">
        <f t="shared" si="2"/>
        <v>70.090634441087616</v>
      </c>
      <c r="F38" s="3">
        <f t="shared" si="3"/>
        <v>84.051724137931032</v>
      </c>
    </row>
    <row r="39" spans="1:6" x14ac:dyDescent="0.25">
      <c r="A39" s="1" t="s">
        <v>409</v>
      </c>
      <c r="B39" s="3">
        <v>47</v>
      </c>
      <c r="C39" s="3">
        <v>27</v>
      </c>
      <c r="D39" s="3">
        <v>19</v>
      </c>
      <c r="E39" s="3">
        <f t="shared" si="2"/>
        <v>57.446808510638306</v>
      </c>
      <c r="F39" s="3">
        <f t="shared" si="3"/>
        <v>70.370370370370367</v>
      </c>
    </row>
    <row r="40" spans="1:6" x14ac:dyDescent="0.25">
      <c r="A40" s="1" t="s">
        <v>410</v>
      </c>
      <c r="B40" s="3">
        <v>66</v>
      </c>
      <c r="C40" s="3">
        <v>40</v>
      </c>
      <c r="D40" s="3">
        <v>24</v>
      </c>
      <c r="E40" s="3">
        <f t="shared" si="2"/>
        <v>60.606060606060609</v>
      </c>
      <c r="F40" s="3">
        <f t="shared" si="3"/>
        <v>60</v>
      </c>
    </row>
    <row r="41" spans="1:6" x14ac:dyDescent="0.25">
      <c r="A41" s="1" t="s">
        <v>411</v>
      </c>
      <c r="B41" s="1">
        <v>29</v>
      </c>
      <c r="C41" s="1">
        <v>26</v>
      </c>
      <c r="D41" s="1">
        <v>18</v>
      </c>
      <c r="E41" s="3">
        <f t="shared" si="2"/>
        <v>89.65517241379311</v>
      </c>
      <c r="F41" s="3">
        <f t="shared" si="3"/>
        <v>69.230769230769226</v>
      </c>
    </row>
    <row r="42" spans="1:6" x14ac:dyDescent="0.25">
      <c r="A42" s="1" t="s">
        <v>412</v>
      </c>
      <c r="B42" s="3">
        <v>154</v>
      </c>
      <c r="C42" s="3">
        <v>128</v>
      </c>
      <c r="D42" s="3">
        <v>111</v>
      </c>
      <c r="E42" s="3">
        <f t="shared" si="2"/>
        <v>83.116883116883116</v>
      </c>
      <c r="F42" s="3">
        <f t="shared" si="3"/>
        <v>86.71875</v>
      </c>
    </row>
    <row r="43" spans="1:6" x14ac:dyDescent="0.25">
      <c r="A43" s="1" t="s">
        <v>413</v>
      </c>
      <c r="B43" s="3">
        <v>178</v>
      </c>
      <c r="C43" s="3">
        <v>111</v>
      </c>
      <c r="D43" s="3">
        <v>85</v>
      </c>
      <c r="E43" s="3">
        <f t="shared" si="2"/>
        <v>62.359550561797747</v>
      </c>
      <c r="F43" s="3">
        <f t="shared" si="3"/>
        <v>76.576576576576571</v>
      </c>
    </row>
    <row r="44" spans="1:6" x14ac:dyDescent="0.25">
      <c r="A44" s="1" t="s">
        <v>414</v>
      </c>
      <c r="B44" s="3">
        <v>103</v>
      </c>
      <c r="C44" s="3">
        <v>75</v>
      </c>
      <c r="D44" s="3">
        <v>37</v>
      </c>
      <c r="E44" s="3">
        <f t="shared" si="2"/>
        <v>72.815533980582529</v>
      </c>
      <c r="F44" s="3">
        <f t="shared" si="3"/>
        <v>49.333333333333336</v>
      </c>
    </row>
    <row r="45" spans="1:6" x14ac:dyDescent="0.25">
      <c r="A45" s="1" t="s">
        <v>415</v>
      </c>
      <c r="B45" s="3">
        <v>35</v>
      </c>
      <c r="C45" s="3">
        <v>30</v>
      </c>
      <c r="D45" s="3">
        <v>22</v>
      </c>
      <c r="E45" s="3">
        <f t="shared" si="2"/>
        <v>85.714285714285708</v>
      </c>
      <c r="F45" s="3">
        <f t="shared" si="3"/>
        <v>73.333333333333329</v>
      </c>
    </row>
    <row r="46" spans="1:6" x14ac:dyDescent="0.25">
      <c r="A46" s="1" t="s">
        <v>416</v>
      </c>
      <c r="B46" s="3">
        <v>205</v>
      </c>
      <c r="C46" s="3">
        <v>100</v>
      </c>
      <c r="D46" s="3">
        <v>73</v>
      </c>
      <c r="E46" s="3">
        <f t="shared" si="2"/>
        <v>48.780487804878049</v>
      </c>
      <c r="F46" s="3">
        <f t="shared" si="3"/>
        <v>73</v>
      </c>
    </row>
    <row r="47" spans="1:6" x14ac:dyDescent="0.25">
      <c r="A47" s="1" t="s">
        <v>417</v>
      </c>
      <c r="B47" s="3">
        <v>71</v>
      </c>
      <c r="C47" s="3">
        <v>40</v>
      </c>
      <c r="D47" s="3">
        <v>33</v>
      </c>
      <c r="E47" s="3">
        <f t="shared" si="2"/>
        <v>56.338028169014088</v>
      </c>
      <c r="F47" s="3">
        <f t="shared" si="3"/>
        <v>82.5</v>
      </c>
    </row>
    <row r="48" spans="1:6" x14ac:dyDescent="0.25">
      <c r="A48" s="1" t="s">
        <v>418</v>
      </c>
      <c r="B48" s="3">
        <v>34</v>
      </c>
      <c r="C48" s="3">
        <v>34</v>
      </c>
      <c r="D48" s="3">
        <v>34</v>
      </c>
      <c r="E48" s="3">
        <f t="shared" si="2"/>
        <v>100</v>
      </c>
      <c r="F48" s="3">
        <f t="shared" si="3"/>
        <v>100</v>
      </c>
    </row>
    <row r="49" spans="1:6" x14ac:dyDescent="0.25">
      <c r="A49" s="1" t="s">
        <v>419</v>
      </c>
      <c r="B49" s="3">
        <v>75</v>
      </c>
      <c r="C49" s="3">
        <v>54</v>
      </c>
      <c r="D49" s="3">
        <v>50</v>
      </c>
      <c r="E49" s="3">
        <f t="shared" si="2"/>
        <v>72</v>
      </c>
      <c r="F49" s="3">
        <f t="shared" si="3"/>
        <v>92.592592592592595</v>
      </c>
    </row>
    <row r="50" spans="1:6" x14ac:dyDescent="0.25">
      <c r="A50" s="1" t="s">
        <v>420</v>
      </c>
      <c r="B50" s="3">
        <v>70</v>
      </c>
      <c r="C50" s="3">
        <v>60</v>
      </c>
      <c r="D50" s="3">
        <v>43</v>
      </c>
      <c r="E50" s="3">
        <f t="shared" si="2"/>
        <v>85.714285714285708</v>
      </c>
      <c r="F50" s="3">
        <f t="shared" si="3"/>
        <v>71.666666666666671</v>
      </c>
    </row>
    <row r="51" spans="1:6" x14ac:dyDescent="0.25">
      <c r="A51" s="1" t="s">
        <v>421</v>
      </c>
      <c r="B51" s="3">
        <v>100</v>
      </c>
      <c r="C51" s="3">
        <v>85</v>
      </c>
      <c r="D51" s="3">
        <v>53</v>
      </c>
      <c r="E51" s="3">
        <f t="shared" si="2"/>
        <v>85</v>
      </c>
      <c r="F51" s="3">
        <f t="shared" si="3"/>
        <v>62.352941176470587</v>
      </c>
    </row>
    <row r="52" spans="1:6" x14ac:dyDescent="0.25">
      <c r="A52" s="1" t="s">
        <v>422</v>
      </c>
      <c r="B52" s="3">
        <v>67</v>
      </c>
      <c r="C52" s="3">
        <v>19</v>
      </c>
      <c r="D52" s="3">
        <v>16</v>
      </c>
      <c r="E52" s="3">
        <f t="shared" si="2"/>
        <v>28.35820895522388</v>
      </c>
      <c r="F52" s="3">
        <f t="shared" si="3"/>
        <v>84.210526315789465</v>
      </c>
    </row>
    <row r="53" spans="1:6" x14ac:dyDescent="0.25">
      <c r="A53" s="1" t="s">
        <v>423</v>
      </c>
      <c r="B53" s="3">
        <v>56</v>
      </c>
      <c r="C53" s="3">
        <v>32</v>
      </c>
      <c r="D53" s="3">
        <v>23</v>
      </c>
      <c r="E53" s="3">
        <f t="shared" si="2"/>
        <v>57.142857142857139</v>
      </c>
      <c r="F53" s="3">
        <f t="shared" si="3"/>
        <v>71.875</v>
      </c>
    </row>
    <row r="54" spans="1:6" x14ac:dyDescent="0.25">
      <c r="A54" s="1" t="s">
        <v>424</v>
      </c>
      <c r="B54" s="1">
        <v>31</v>
      </c>
      <c r="C54" s="1">
        <v>31</v>
      </c>
      <c r="D54" s="1">
        <v>12</v>
      </c>
      <c r="E54" s="3">
        <f t="shared" si="2"/>
        <v>100</v>
      </c>
      <c r="F54" s="3">
        <f t="shared" si="3"/>
        <v>38.70967741935484</v>
      </c>
    </row>
    <row r="55" spans="1:6" x14ac:dyDescent="0.25">
      <c r="A55" s="1" t="s">
        <v>425</v>
      </c>
      <c r="B55" s="3">
        <v>76</v>
      </c>
      <c r="C55" s="3">
        <v>67</v>
      </c>
      <c r="D55" s="3">
        <v>43</v>
      </c>
      <c r="E55" s="3">
        <f t="shared" si="2"/>
        <v>88.157894736842096</v>
      </c>
      <c r="F55" s="3">
        <f t="shared" si="3"/>
        <v>64.179104477611943</v>
      </c>
    </row>
    <row r="56" spans="1:6" x14ac:dyDescent="0.25">
      <c r="A56" s="1" t="s">
        <v>426</v>
      </c>
      <c r="B56" s="3">
        <v>59</v>
      </c>
      <c r="C56" s="3">
        <v>59</v>
      </c>
      <c r="D56" s="3">
        <v>31</v>
      </c>
      <c r="E56" s="3">
        <f t="shared" si="2"/>
        <v>100</v>
      </c>
      <c r="F56" s="3">
        <f t="shared" si="3"/>
        <v>52.542372881355938</v>
      </c>
    </row>
    <row r="57" spans="1:6" x14ac:dyDescent="0.25">
      <c r="A57" s="1" t="s">
        <v>427</v>
      </c>
      <c r="B57" s="3">
        <v>23</v>
      </c>
      <c r="C57" s="3">
        <v>12</v>
      </c>
      <c r="D57" s="3">
        <v>12</v>
      </c>
      <c r="E57" s="3">
        <f t="shared" si="2"/>
        <v>52.173913043478258</v>
      </c>
      <c r="F57" s="3">
        <f t="shared" si="3"/>
        <v>100</v>
      </c>
    </row>
    <row r="58" spans="1:6" x14ac:dyDescent="0.25">
      <c r="A58" s="1" t="s">
        <v>428</v>
      </c>
      <c r="B58" s="3">
        <v>273</v>
      </c>
      <c r="C58" s="3">
        <v>244</v>
      </c>
      <c r="D58" s="3">
        <v>86</v>
      </c>
      <c r="E58" s="3">
        <f t="shared" si="2"/>
        <v>89.377289377289387</v>
      </c>
      <c r="F58" s="3">
        <f t="shared" si="3"/>
        <v>35.245901639344261</v>
      </c>
    </row>
    <row r="59" spans="1:6" x14ac:dyDescent="0.25">
      <c r="A59" s="1" t="s">
        <v>429</v>
      </c>
      <c r="B59" s="3">
        <v>51</v>
      </c>
      <c r="C59" s="3">
        <v>38</v>
      </c>
      <c r="D59" s="3">
        <v>22</v>
      </c>
      <c r="E59" s="3">
        <f t="shared" si="2"/>
        <v>74.509803921568633</v>
      </c>
      <c r="F59" s="3">
        <f t="shared" si="3"/>
        <v>57.894736842105267</v>
      </c>
    </row>
    <row r="60" spans="1:6" x14ac:dyDescent="0.25">
      <c r="A60" s="1" t="s">
        <v>430</v>
      </c>
      <c r="B60" s="3">
        <v>132</v>
      </c>
      <c r="C60" s="3">
        <v>83</v>
      </c>
      <c r="D60" s="3">
        <v>32</v>
      </c>
      <c r="E60" s="3">
        <f t="shared" si="2"/>
        <v>62.878787878787875</v>
      </c>
      <c r="F60" s="3">
        <f t="shared" si="3"/>
        <v>38.554216867469883</v>
      </c>
    </row>
    <row r="61" spans="1:6" x14ac:dyDescent="0.25">
      <c r="A61" s="1" t="s">
        <v>431</v>
      </c>
      <c r="B61" s="1">
        <v>29</v>
      </c>
      <c r="C61" s="1">
        <v>25</v>
      </c>
      <c r="D61" s="1">
        <v>25</v>
      </c>
      <c r="E61" s="3">
        <f t="shared" si="2"/>
        <v>86.206896551724128</v>
      </c>
      <c r="F61" s="3">
        <f t="shared" si="3"/>
        <v>100</v>
      </c>
    </row>
    <row r="62" spans="1:6" x14ac:dyDescent="0.25">
      <c r="A62" s="1" t="s">
        <v>432</v>
      </c>
      <c r="B62" s="1">
        <v>60</v>
      </c>
      <c r="C62" s="1">
        <v>50</v>
      </c>
      <c r="D62" s="1">
        <v>39</v>
      </c>
      <c r="E62" s="3">
        <f t="shared" si="2"/>
        <v>83.333333333333343</v>
      </c>
      <c r="F62" s="3">
        <f t="shared" si="3"/>
        <v>78</v>
      </c>
    </row>
    <row r="63" spans="1:6" x14ac:dyDescent="0.25">
      <c r="A63" s="1" t="s">
        <v>433</v>
      </c>
      <c r="B63" s="3">
        <v>72</v>
      </c>
      <c r="C63" s="3">
        <v>63</v>
      </c>
      <c r="D63" s="3">
        <v>47</v>
      </c>
      <c r="E63" s="3">
        <f t="shared" si="2"/>
        <v>87.5</v>
      </c>
      <c r="F63" s="3">
        <f t="shared" si="3"/>
        <v>74.603174603174608</v>
      </c>
    </row>
    <row r="64" spans="1:6" x14ac:dyDescent="0.25">
      <c r="A64" s="1" t="s">
        <v>434</v>
      </c>
      <c r="B64" s="1">
        <v>109</v>
      </c>
      <c r="C64" s="1">
        <v>87</v>
      </c>
      <c r="D64" s="1">
        <v>64</v>
      </c>
      <c r="E64" s="3">
        <f t="shared" si="2"/>
        <v>79.816513761467888</v>
      </c>
      <c r="F64" s="3">
        <f t="shared" si="3"/>
        <v>73.563218390804593</v>
      </c>
    </row>
    <row r="65" spans="1:6" x14ac:dyDescent="0.25">
      <c r="A65" s="1" t="s">
        <v>435</v>
      </c>
      <c r="B65" s="3">
        <v>322</v>
      </c>
      <c r="C65" s="3">
        <v>130</v>
      </c>
      <c r="D65" s="3">
        <v>111</v>
      </c>
      <c r="E65" s="3">
        <f t="shared" si="2"/>
        <v>40.372670807453417</v>
      </c>
      <c r="F65" s="3">
        <f t="shared" si="3"/>
        <v>85.384615384615387</v>
      </c>
    </row>
    <row r="66" spans="1:6" x14ac:dyDescent="0.25">
      <c r="A66" s="1" t="s">
        <v>436</v>
      </c>
      <c r="B66" s="3">
        <v>61</v>
      </c>
      <c r="C66" s="3">
        <v>59</v>
      </c>
      <c r="D66" s="3">
        <v>48</v>
      </c>
      <c r="E66" s="3">
        <f t="shared" si="2"/>
        <v>96.721311475409834</v>
      </c>
      <c r="F66" s="3">
        <f t="shared" si="3"/>
        <v>81.355932203389841</v>
      </c>
    </row>
    <row r="67" spans="1:6" x14ac:dyDescent="0.25">
      <c r="A67" s="1" t="s">
        <v>437</v>
      </c>
      <c r="B67" s="3">
        <v>301</v>
      </c>
      <c r="C67" s="3">
        <v>137</v>
      </c>
      <c r="D67" s="3">
        <v>80</v>
      </c>
      <c r="E67" s="3">
        <f t="shared" si="2"/>
        <v>45.514950166112953</v>
      </c>
      <c r="F67" s="3">
        <f t="shared" si="3"/>
        <v>58.394160583941598</v>
      </c>
    </row>
    <row r="68" spans="1:6" x14ac:dyDescent="0.25">
      <c r="A68" s="1" t="s">
        <v>438</v>
      </c>
      <c r="B68" s="3">
        <v>113</v>
      </c>
      <c r="C68" s="3">
        <v>77</v>
      </c>
      <c r="D68" s="3">
        <v>30</v>
      </c>
      <c r="E68" s="3">
        <f t="shared" ref="E68:E99" si="4">($C68/$B68)*100</f>
        <v>68.141592920353972</v>
      </c>
      <c r="F68" s="3">
        <f t="shared" ref="F68:F99" si="5">($D68/$C68)*100</f>
        <v>38.961038961038966</v>
      </c>
    </row>
    <row r="69" spans="1:6" x14ac:dyDescent="0.25">
      <c r="A69" s="1" t="s">
        <v>439</v>
      </c>
      <c r="B69" s="3">
        <v>267</v>
      </c>
      <c r="C69" s="3">
        <v>248</v>
      </c>
      <c r="D69" s="3">
        <v>163</v>
      </c>
      <c r="E69" s="3">
        <f t="shared" si="4"/>
        <v>92.883895131086149</v>
      </c>
      <c r="F69" s="3">
        <f t="shared" si="5"/>
        <v>65.725806451612897</v>
      </c>
    </row>
    <row r="70" spans="1:6" x14ac:dyDescent="0.25">
      <c r="A70" s="1" t="s">
        <v>440</v>
      </c>
      <c r="B70" s="3">
        <v>28</v>
      </c>
      <c r="C70" s="3">
        <v>24</v>
      </c>
      <c r="D70" s="3">
        <v>19</v>
      </c>
      <c r="E70" s="3">
        <f t="shared" si="4"/>
        <v>85.714285714285708</v>
      </c>
      <c r="F70" s="3">
        <f t="shared" si="5"/>
        <v>79.166666666666657</v>
      </c>
    </row>
    <row r="71" spans="1:6" x14ac:dyDescent="0.25">
      <c r="A71" s="1" t="s">
        <v>441</v>
      </c>
      <c r="B71" s="3">
        <v>40</v>
      </c>
      <c r="C71" s="3">
        <v>21</v>
      </c>
      <c r="D71" s="3">
        <v>16</v>
      </c>
      <c r="E71" s="3">
        <f t="shared" si="4"/>
        <v>52.5</v>
      </c>
      <c r="F71" s="3">
        <f t="shared" si="5"/>
        <v>76.19047619047619</v>
      </c>
    </row>
    <row r="72" spans="1:6" x14ac:dyDescent="0.25">
      <c r="A72" s="1" t="s">
        <v>442</v>
      </c>
      <c r="B72" s="3">
        <v>74</v>
      </c>
      <c r="C72" s="3">
        <v>54</v>
      </c>
      <c r="D72" s="3">
        <v>34</v>
      </c>
      <c r="E72" s="3">
        <f t="shared" si="4"/>
        <v>72.972972972972968</v>
      </c>
      <c r="F72" s="3">
        <f t="shared" si="5"/>
        <v>62.962962962962962</v>
      </c>
    </row>
    <row r="73" spans="1:6" x14ac:dyDescent="0.25">
      <c r="A73" s="1" t="s">
        <v>443</v>
      </c>
      <c r="B73" s="3">
        <v>62</v>
      </c>
      <c r="C73" s="3">
        <v>56</v>
      </c>
      <c r="D73" s="3">
        <v>51</v>
      </c>
      <c r="E73" s="3">
        <f t="shared" si="4"/>
        <v>90.322580645161281</v>
      </c>
      <c r="F73" s="3">
        <f t="shared" si="5"/>
        <v>91.071428571428569</v>
      </c>
    </row>
    <row r="74" spans="1:6" x14ac:dyDescent="0.25">
      <c r="A74" s="1" t="s">
        <v>444</v>
      </c>
      <c r="B74" s="3">
        <v>55</v>
      </c>
      <c r="C74" s="3">
        <v>48</v>
      </c>
      <c r="D74" s="3">
        <v>44</v>
      </c>
      <c r="E74" s="3">
        <f t="shared" si="4"/>
        <v>87.272727272727266</v>
      </c>
      <c r="F74" s="3">
        <f t="shared" si="5"/>
        <v>91.666666666666657</v>
      </c>
    </row>
    <row r="75" spans="1:6" x14ac:dyDescent="0.25">
      <c r="A75" s="1" t="s">
        <v>445</v>
      </c>
      <c r="B75" s="3">
        <v>83</v>
      </c>
      <c r="C75" s="3">
        <v>71</v>
      </c>
      <c r="D75" s="3">
        <v>61</v>
      </c>
      <c r="E75" s="3">
        <f t="shared" si="4"/>
        <v>85.542168674698786</v>
      </c>
      <c r="F75" s="3">
        <f t="shared" si="5"/>
        <v>85.91549295774648</v>
      </c>
    </row>
    <row r="76" spans="1:6" x14ac:dyDescent="0.25">
      <c r="A76" s="1" t="s">
        <v>446</v>
      </c>
      <c r="B76" s="1">
        <v>26</v>
      </c>
      <c r="C76" s="1">
        <v>23</v>
      </c>
      <c r="D76" s="1">
        <v>21</v>
      </c>
      <c r="E76" s="3">
        <f t="shared" si="4"/>
        <v>88.461538461538453</v>
      </c>
      <c r="F76" s="3">
        <f t="shared" si="5"/>
        <v>91.304347826086953</v>
      </c>
    </row>
    <row r="77" spans="1:6" x14ac:dyDescent="0.25">
      <c r="A77" s="1" t="s">
        <v>447</v>
      </c>
      <c r="B77" s="3">
        <v>30</v>
      </c>
      <c r="C77" s="3">
        <v>25</v>
      </c>
      <c r="D77" s="3">
        <v>22</v>
      </c>
      <c r="E77" s="3">
        <f t="shared" si="4"/>
        <v>83.333333333333343</v>
      </c>
      <c r="F77" s="3">
        <f t="shared" si="5"/>
        <v>88</v>
      </c>
    </row>
    <row r="78" spans="1:6" x14ac:dyDescent="0.25">
      <c r="A78" s="1" t="s">
        <v>448</v>
      </c>
      <c r="B78" s="3">
        <v>8</v>
      </c>
      <c r="C78" s="3">
        <v>6</v>
      </c>
      <c r="D78" s="3">
        <v>5</v>
      </c>
      <c r="E78" s="3">
        <f t="shared" si="4"/>
        <v>75</v>
      </c>
      <c r="F78" s="3">
        <f t="shared" si="5"/>
        <v>83.333333333333343</v>
      </c>
    </row>
    <row r="79" spans="1:6" x14ac:dyDescent="0.25">
      <c r="A79" s="1" t="s">
        <v>449</v>
      </c>
      <c r="B79" s="3">
        <v>313</v>
      </c>
      <c r="C79" s="3">
        <v>149</v>
      </c>
      <c r="D79" s="3">
        <v>92</v>
      </c>
      <c r="E79" s="3">
        <f t="shared" si="4"/>
        <v>47.6038338658147</v>
      </c>
      <c r="F79" s="3">
        <f t="shared" si="5"/>
        <v>61.744966442953022</v>
      </c>
    </row>
    <row r="80" spans="1:6" x14ac:dyDescent="0.25">
      <c r="A80" s="1" t="s">
        <v>450</v>
      </c>
      <c r="B80" s="1">
        <v>70</v>
      </c>
      <c r="C80" s="1">
        <v>62</v>
      </c>
      <c r="D80" s="1">
        <v>22</v>
      </c>
      <c r="E80" s="3">
        <f t="shared" si="4"/>
        <v>88.571428571428569</v>
      </c>
      <c r="F80" s="3">
        <f t="shared" si="5"/>
        <v>35.483870967741936</v>
      </c>
    </row>
    <row r="81" spans="1:6" x14ac:dyDescent="0.25">
      <c r="A81" s="1" t="s">
        <v>451</v>
      </c>
      <c r="B81" s="1">
        <v>42</v>
      </c>
      <c r="C81" s="1">
        <v>39</v>
      </c>
      <c r="D81" s="1">
        <v>35</v>
      </c>
      <c r="E81" s="3">
        <f t="shared" si="4"/>
        <v>92.857142857142861</v>
      </c>
      <c r="F81" s="3">
        <f t="shared" si="5"/>
        <v>89.743589743589752</v>
      </c>
    </row>
    <row r="82" spans="1:6" x14ac:dyDescent="0.25">
      <c r="A82" s="1" t="s">
        <v>452</v>
      </c>
      <c r="B82" s="3">
        <v>27</v>
      </c>
      <c r="C82" s="3">
        <v>26</v>
      </c>
      <c r="D82" s="3">
        <v>15</v>
      </c>
      <c r="E82" s="3">
        <f t="shared" si="4"/>
        <v>96.296296296296291</v>
      </c>
      <c r="F82" s="3">
        <f t="shared" si="5"/>
        <v>57.692307692307686</v>
      </c>
    </row>
    <row r="83" spans="1:6" x14ac:dyDescent="0.25">
      <c r="A83" s="1" t="s">
        <v>453</v>
      </c>
      <c r="B83" s="3">
        <v>53</v>
      </c>
      <c r="C83" s="3">
        <v>49</v>
      </c>
      <c r="D83" s="3">
        <v>41</v>
      </c>
      <c r="E83" s="3">
        <f t="shared" si="4"/>
        <v>92.452830188679243</v>
      </c>
      <c r="F83" s="3">
        <f t="shared" si="5"/>
        <v>83.673469387755105</v>
      </c>
    </row>
    <row r="84" spans="1:6" x14ac:dyDescent="0.25">
      <c r="A84" s="1" t="s">
        <v>454</v>
      </c>
      <c r="B84" s="3">
        <v>36</v>
      </c>
      <c r="C84" s="3">
        <v>34</v>
      </c>
      <c r="D84" s="3">
        <v>24</v>
      </c>
      <c r="E84" s="3">
        <f t="shared" si="4"/>
        <v>94.444444444444443</v>
      </c>
      <c r="F84" s="3">
        <f t="shared" si="5"/>
        <v>70.588235294117652</v>
      </c>
    </row>
    <row r="85" spans="1:6" x14ac:dyDescent="0.25">
      <c r="A85" s="1" t="s">
        <v>455</v>
      </c>
      <c r="B85" s="3">
        <v>38</v>
      </c>
      <c r="C85" s="3">
        <v>18</v>
      </c>
      <c r="D85" s="3">
        <v>13</v>
      </c>
      <c r="E85" s="3">
        <f t="shared" si="4"/>
        <v>47.368421052631575</v>
      </c>
      <c r="F85" s="3">
        <f t="shared" si="5"/>
        <v>72.222222222222214</v>
      </c>
    </row>
    <row r="86" spans="1:6" x14ac:dyDescent="0.25">
      <c r="A86" s="1" t="s">
        <v>456</v>
      </c>
      <c r="B86" s="1">
        <v>90</v>
      </c>
      <c r="C86" s="1">
        <v>50</v>
      </c>
      <c r="D86" s="1">
        <v>29</v>
      </c>
      <c r="E86" s="3">
        <f t="shared" si="4"/>
        <v>55.555555555555557</v>
      </c>
      <c r="F86" s="3">
        <f t="shared" si="5"/>
        <v>57.999999999999993</v>
      </c>
    </row>
    <row r="87" spans="1:6" x14ac:dyDescent="0.25">
      <c r="A87" s="1" t="s">
        <v>457</v>
      </c>
      <c r="B87" s="3">
        <v>130</v>
      </c>
      <c r="C87" s="3">
        <v>75</v>
      </c>
      <c r="D87" s="3">
        <v>36</v>
      </c>
      <c r="E87" s="3">
        <f t="shared" si="4"/>
        <v>57.692307692307686</v>
      </c>
      <c r="F87" s="3">
        <f t="shared" si="5"/>
        <v>48</v>
      </c>
    </row>
    <row r="88" spans="1:6" x14ac:dyDescent="0.25">
      <c r="A88" s="1" t="s">
        <v>458</v>
      </c>
      <c r="B88" s="3">
        <v>230</v>
      </c>
      <c r="C88" s="3">
        <v>133</v>
      </c>
      <c r="D88" s="3">
        <v>92</v>
      </c>
      <c r="E88" s="3">
        <f t="shared" si="4"/>
        <v>57.826086956521735</v>
      </c>
      <c r="F88" s="3">
        <f t="shared" si="5"/>
        <v>69.172932330827066</v>
      </c>
    </row>
    <row r="89" spans="1:6" x14ac:dyDescent="0.25">
      <c r="A89" s="1" t="s">
        <v>459</v>
      </c>
      <c r="B89" s="1">
        <v>373</v>
      </c>
      <c r="C89" s="1">
        <v>246</v>
      </c>
      <c r="D89" s="1">
        <v>97</v>
      </c>
      <c r="E89" s="3">
        <f t="shared" si="4"/>
        <v>65.951742627345851</v>
      </c>
      <c r="F89" s="3">
        <f t="shared" si="5"/>
        <v>39.430894308943088</v>
      </c>
    </row>
    <row r="90" spans="1:6" x14ac:dyDescent="0.25">
      <c r="A90" s="1" t="s">
        <v>460</v>
      </c>
      <c r="B90" s="3">
        <v>189</v>
      </c>
      <c r="C90" s="3">
        <v>112</v>
      </c>
      <c r="D90" s="3">
        <v>77</v>
      </c>
      <c r="E90" s="3">
        <f t="shared" si="4"/>
        <v>59.259259259259252</v>
      </c>
      <c r="F90" s="3">
        <f t="shared" si="5"/>
        <v>68.75</v>
      </c>
    </row>
    <row r="91" spans="1:6" x14ac:dyDescent="0.25">
      <c r="A91" s="1" t="s">
        <v>461</v>
      </c>
      <c r="B91" s="3">
        <v>107</v>
      </c>
      <c r="C91" s="3">
        <v>79</v>
      </c>
      <c r="D91" s="3">
        <v>56</v>
      </c>
      <c r="E91" s="3">
        <f t="shared" si="4"/>
        <v>73.831775700934571</v>
      </c>
      <c r="F91" s="3">
        <f t="shared" si="5"/>
        <v>70.886075949367083</v>
      </c>
    </row>
    <row r="92" spans="1:6" x14ac:dyDescent="0.25">
      <c r="A92" s="1" t="s">
        <v>462</v>
      </c>
      <c r="B92" s="3">
        <v>121</v>
      </c>
      <c r="C92" s="3">
        <v>83</v>
      </c>
      <c r="D92" s="3">
        <v>61</v>
      </c>
      <c r="E92" s="3">
        <f t="shared" si="4"/>
        <v>68.59504132231406</v>
      </c>
      <c r="F92" s="3">
        <f t="shared" si="5"/>
        <v>73.493975903614455</v>
      </c>
    </row>
    <row r="93" spans="1:6" x14ac:dyDescent="0.25">
      <c r="A93" s="1" t="s">
        <v>463</v>
      </c>
      <c r="B93" s="3">
        <v>135</v>
      </c>
      <c r="C93" s="3">
        <v>75</v>
      </c>
      <c r="D93" s="3">
        <v>61</v>
      </c>
      <c r="E93" s="3">
        <f t="shared" si="4"/>
        <v>55.555555555555557</v>
      </c>
      <c r="F93" s="3">
        <f t="shared" si="5"/>
        <v>81.333333333333329</v>
      </c>
    </row>
    <row r="94" spans="1:6" x14ac:dyDescent="0.25">
      <c r="A94" s="1" t="s">
        <v>464</v>
      </c>
      <c r="B94" s="3">
        <v>62</v>
      </c>
      <c r="C94" s="3">
        <v>39</v>
      </c>
      <c r="D94" s="3">
        <v>37</v>
      </c>
      <c r="E94" s="3">
        <f t="shared" si="4"/>
        <v>62.903225806451616</v>
      </c>
      <c r="F94" s="3">
        <f t="shared" si="5"/>
        <v>94.871794871794862</v>
      </c>
    </row>
    <row r="95" spans="1:6" x14ac:dyDescent="0.25">
      <c r="A95" s="1" t="s">
        <v>465</v>
      </c>
      <c r="B95" s="3">
        <v>636</v>
      </c>
      <c r="C95" s="3">
        <v>432</v>
      </c>
      <c r="D95" s="3">
        <v>169</v>
      </c>
      <c r="E95" s="3">
        <f t="shared" si="4"/>
        <v>67.924528301886795</v>
      </c>
      <c r="F95" s="3">
        <f t="shared" si="5"/>
        <v>39.120370370370374</v>
      </c>
    </row>
    <row r="96" spans="1:6" x14ac:dyDescent="0.25">
      <c r="A96" s="1" t="s">
        <v>466</v>
      </c>
      <c r="B96" s="1">
        <v>36</v>
      </c>
      <c r="C96" s="1">
        <v>36</v>
      </c>
      <c r="D96" s="1">
        <v>36</v>
      </c>
      <c r="E96" s="3">
        <f t="shared" si="4"/>
        <v>100</v>
      </c>
      <c r="F96" s="3">
        <f t="shared" si="5"/>
        <v>100</v>
      </c>
    </row>
    <row r="97" spans="1:6" x14ac:dyDescent="0.25">
      <c r="A97" s="1" t="s">
        <v>467</v>
      </c>
      <c r="B97" s="3">
        <v>54</v>
      </c>
      <c r="C97" s="3">
        <v>47</v>
      </c>
      <c r="D97" s="3">
        <v>41</v>
      </c>
      <c r="E97" s="3">
        <f t="shared" si="4"/>
        <v>87.037037037037038</v>
      </c>
      <c r="F97" s="3">
        <f t="shared" si="5"/>
        <v>87.2340425531915</v>
      </c>
    </row>
    <row r="98" spans="1:6" x14ac:dyDescent="0.25">
      <c r="A98" s="1" t="s">
        <v>468</v>
      </c>
      <c r="B98" s="3">
        <v>77</v>
      </c>
      <c r="C98" s="3">
        <v>73</v>
      </c>
      <c r="D98" s="3">
        <v>70</v>
      </c>
      <c r="E98" s="3">
        <f t="shared" si="4"/>
        <v>94.805194805194802</v>
      </c>
      <c r="F98" s="3">
        <f t="shared" si="5"/>
        <v>95.890410958904098</v>
      </c>
    </row>
    <row r="99" spans="1:6" x14ac:dyDescent="0.25">
      <c r="A99" s="1" t="s">
        <v>469</v>
      </c>
      <c r="B99" s="1">
        <v>17</v>
      </c>
      <c r="C99" s="1">
        <v>17</v>
      </c>
      <c r="D99" s="1">
        <v>13</v>
      </c>
      <c r="E99" s="3">
        <f t="shared" si="4"/>
        <v>100</v>
      </c>
      <c r="F99" s="3">
        <f t="shared" si="5"/>
        <v>76.470588235294116</v>
      </c>
    </row>
    <row r="100" spans="1:6" x14ac:dyDescent="0.25">
      <c r="A100" s="1" t="s">
        <v>470</v>
      </c>
      <c r="B100" s="3">
        <v>119</v>
      </c>
      <c r="C100" s="3">
        <v>117</v>
      </c>
      <c r="D100" s="3">
        <v>56</v>
      </c>
      <c r="E100" s="3">
        <f t="shared" ref="E100:E131" si="6">($C100/$B100)*100</f>
        <v>98.319327731092429</v>
      </c>
      <c r="F100" s="3">
        <f t="shared" ref="F100:F131" si="7">($D100/$C100)*100</f>
        <v>47.863247863247864</v>
      </c>
    </row>
    <row r="101" spans="1:6" x14ac:dyDescent="0.25">
      <c r="A101" s="1" t="s">
        <v>471</v>
      </c>
      <c r="B101" s="1">
        <v>63</v>
      </c>
      <c r="C101" s="1">
        <v>44</v>
      </c>
      <c r="D101" s="1">
        <v>23</v>
      </c>
      <c r="E101" s="3">
        <f t="shared" si="6"/>
        <v>69.841269841269835</v>
      </c>
      <c r="F101" s="3">
        <f t="shared" si="7"/>
        <v>52.272727272727273</v>
      </c>
    </row>
    <row r="102" spans="1:6" x14ac:dyDescent="0.25">
      <c r="A102" s="1" t="s">
        <v>472</v>
      </c>
      <c r="B102" s="3">
        <v>107</v>
      </c>
      <c r="C102" s="3">
        <v>66</v>
      </c>
      <c r="D102" s="3">
        <v>59</v>
      </c>
      <c r="E102" s="3">
        <f t="shared" si="6"/>
        <v>61.682242990654203</v>
      </c>
      <c r="F102" s="3">
        <f t="shared" si="7"/>
        <v>89.393939393939391</v>
      </c>
    </row>
    <row r="103" spans="1:6" x14ac:dyDescent="0.25">
      <c r="A103" s="1" t="s">
        <v>473</v>
      </c>
      <c r="B103" s="17">
        <v>1592</v>
      </c>
      <c r="C103" s="3">
        <v>964</v>
      </c>
      <c r="D103" s="3">
        <v>378</v>
      </c>
      <c r="E103" s="3">
        <f t="shared" si="6"/>
        <v>60.552763819095482</v>
      </c>
      <c r="F103" s="3">
        <f t="shared" si="7"/>
        <v>39.211618257261414</v>
      </c>
    </row>
    <row r="104" spans="1:6" x14ac:dyDescent="0.25">
      <c r="A104" s="1" t="s">
        <v>474</v>
      </c>
      <c r="B104" s="3">
        <v>67</v>
      </c>
      <c r="C104" s="3">
        <v>46</v>
      </c>
      <c r="D104" s="3">
        <v>46</v>
      </c>
      <c r="E104" s="3">
        <f t="shared" si="6"/>
        <v>68.656716417910445</v>
      </c>
      <c r="F104" s="3">
        <f t="shared" si="7"/>
        <v>100</v>
      </c>
    </row>
    <row r="105" spans="1:6" x14ac:dyDescent="0.25">
      <c r="A105" s="1" t="s">
        <v>475</v>
      </c>
      <c r="B105" s="3">
        <v>59</v>
      </c>
      <c r="C105" s="3">
        <v>50</v>
      </c>
      <c r="D105" s="3">
        <v>34</v>
      </c>
      <c r="E105" s="3">
        <f t="shared" si="6"/>
        <v>84.745762711864401</v>
      </c>
      <c r="F105" s="3">
        <f t="shared" si="7"/>
        <v>68</v>
      </c>
    </row>
    <row r="106" spans="1:6" x14ac:dyDescent="0.25">
      <c r="A106" s="1" t="s">
        <v>476</v>
      </c>
      <c r="B106" s="3">
        <v>32</v>
      </c>
      <c r="C106" s="3">
        <v>20</v>
      </c>
      <c r="D106" s="3">
        <v>17</v>
      </c>
      <c r="E106" s="3">
        <f t="shared" si="6"/>
        <v>62.5</v>
      </c>
      <c r="F106" s="3">
        <f t="shared" si="7"/>
        <v>85</v>
      </c>
    </row>
    <row r="107" spans="1:6" x14ac:dyDescent="0.25">
      <c r="A107" s="1" t="s">
        <v>477</v>
      </c>
      <c r="B107" s="1">
        <v>418</v>
      </c>
      <c r="C107" s="1">
        <v>248</v>
      </c>
      <c r="D107" s="1">
        <v>120</v>
      </c>
      <c r="E107" s="3">
        <f t="shared" si="6"/>
        <v>59.330143540669852</v>
      </c>
      <c r="F107" s="3">
        <f t="shared" si="7"/>
        <v>48.387096774193552</v>
      </c>
    </row>
    <row r="108" spans="1:6" x14ac:dyDescent="0.25">
      <c r="A108" s="1" t="s">
        <v>478</v>
      </c>
      <c r="B108" s="3">
        <v>61</v>
      </c>
      <c r="C108" s="3">
        <v>51</v>
      </c>
      <c r="D108" s="3">
        <v>26</v>
      </c>
      <c r="E108" s="3">
        <f t="shared" si="6"/>
        <v>83.606557377049185</v>
      </c>
      <c r="F108" s="3">
        <f t="shared" si="7"/>
        <v>50.980392156862742</v>
      </c>
    </row>
    <row r="109" spans="1:6" x14ac:dyDescent="0.25">
      <c r="A109" s="1" t="s">
        <v>479</v>
      </c>
      <c r="B109" s="3">
        <v>83</v>
      </c>
      <c r="C109" s="3">
        <v>44</v>
      </c>
      <c r="D109" s="3">
        <v>41</v>
      </c>
      <c r="E109" s="3">
        <f t="shared" si="6"/>
        <v>53.01204819277109</v>
      </c>
      <c r="F109" s="3">
        <f t="shared" si="7"/>
        <v>93.181818181818173</v>
      </c>
    </row>
    <row r="110" spans="1:6" x14ac:dyDescent="0.25">
      <c r="A110" s="1" t="s">
        <v>480</v>
      </c>
      <c r="B110" s="3">
        <v>254</v>
      </c>
      <c r="C110" s="3">
        <v>181</v>
      </c>
      <c r="D110" s="3">
        <v>116</v>
      </c>
      <c r="E110" s="3">
        <f t="shared" si="6"/>
        <v>71.259842519685037</v>
      </c>
      <c r="F110" s="3">
        <f t="shared" si="7"/>
        <v>64.088397790055254</v>
      </c>
    </row>
    <row r="111" spans="1:6" x14ac:dyDescent="0.25">
      <c r="A111" s="1" t="s">
        <v>481</v>
      </c>
      <c r="B111" s="1">
        <v>32</v>
      </c>
      <c r="C111" s="1">
        <v>32</v>
      </c>
      <c r="D111" s="1">
        <v>30</v>
      </c>
      <c r="E111" s="3">
        <f t="shared" si="6"/>
        <v>100</v>
      </c>
      <c r="F111" s="3">
        <f t="shared" si="7"/>
        <v>93.75</v>
      </c>
    </row>
    <row r="112" spans="1:6" x14ac:dyDescent="0.25">
      <c r="A112" s="1" t="s">
        <v>482</v>
      </c>
      <c r="B112" s="3">
        <v>275</v>
      </c>
      <c r="C112" s="3">
        <v>180</v>
      </c>
      <c r="D112" s="3">
        <v>76</v>
      </c>
      <c r="E112" s="3">
        <f t="shared" si="6"/>
        <v>65.454545454545453</v>
      </c>
      <c r="F112" s="3">
        <f t="shared" si="7"/>
        <v>42.222222222222221</v>
      </c>
    </row>
    <row r="113" spans="1:6" x14ac:dyDescent="0.25">
      <c r="A113" s="1" t="s">
        <v>483</v>
      </c>
      <c r="B113" s="1">
        <v>26</v>
      </c>
      <c r="C113" s="1">
        <v>5</v>
      </c>
      <c r="D113" s="1">
        <v>4</v>
      </c>
      <c r="E113" s="3">
        <f t="shared" si="6"/>
        <v>19.230769230769234</v>
      </c>
      <c r="F113" s="3">
        <f t="shared" si="7"/>
        <v>80</v>
      </c>
    </row>
    <row r="114" spans="1:6" x14ac:dyDescent="0.25">
      <c r="A114" s="1" t="s">
        <v>484</v>
      </c>
      <c r="B114" s="1">
        <v>59</v>
      </c>
      <c r="C114" s="1">
        <v>54</v>
      </c>
      <c r="D114" s="1">
        <v>25</v>
      </c>
      <c r="E114" s="3">
        <f t="shared" si="6"/>
        <v>91.525423728813564</v>
      </c>
      <c r="F114" s="3">
        <f t="shared" si="7"/>
        <v>46.296296296296298</v>
      </c>
    </row>
    <row r="115" spans="1:6" x14ac:dyDescent="0.25">
      <c r="A115" s="1" t="s">
        <v>485</v>
      </c>
      <c r="B115" s="1">
        <v>23</v>
      </c>
      <c r="C115" s="1">
        <v>23</v>
      </c>
      <c r="D115" s="1">
        <v>16</v>
      </c>
      <c r="E115" s="3">
        <f t="shared" si="6"/>
        <v>100</v>
      </c>
      <c r="F115" s="3">
        <f t="shared" si="7"/>
        <v>69.565217391304344</v>
      </c>
    </row>
    <row r="116" spans="1:6" x14ac:dyDescent="0.25">
      <c r="A116" s="1" t="s">
        <v>486</v>
      </c>
      <c r="B116" s="3">
        <v>110</v>
      </c>
      <c r="C116" s="3">
        <v>90</v>
      </c>
      <c r="D116" s="3">
        <v>33</v>
      </c>
      <c r="E116" s="3">
        <f t="shared" si="6"/>
        <v>81.818181818181827</v>
      </c>
      <c r="F116" s="3">
        <f t="shared" si="7"/>
        <v>36.666666666666664</v>
      </c>
    </row>
    <row r="117" spans="1:6" x14ac:dyDescent="0.25">
      <c r="A117" s="1" t="s">
        <v>487</v>
      </c>
      <c r="B117" s="3">
        <v>263</v>
      </c>
      <c r="C117" s="3">
        <v>208</v>
      </c>
      <c r="D117" s="3">
        <v>136</v>
      </c>
      <c r="E117" s="3">
        <f t="shared" si="6"/>
        <v>79.087452471482891</v>
      </c>
      <c r="F117" s="3">
        <f t="shared" si="7"/>
        <v>65.384615384615387</v>
      </c>
    </row>
    <row r="118" spans="1:6" x14ac:dyDescent="0.25">
      <c r="A118" s="1" t="s">
        <v>488</v>
      </c>
      <c r="B118" s="3">
        <v>124</v>
      </c>
      <c r="C118" s="3">
        <v>55</v>
      </c>
      <c r="D118" s="3">
        <v>34</v>
      </c>
      <c r="E118" s="3">
        <f t="shared" si="6"/>
        <v>44.354838709677416</v>
      </c>
      <c r="F118" s="3">
        <f t="shared" si="7"/>
        <v>61.818181818181813</v>
      </c>
    </row>
    <row r="119" spans="1:6" x14ac:dyDescent="0.25">
      <c r="A119" s="1" t="s">
        <v>489</v>
      </c>
      <c r="B119" s="3">
        <v>72</v>
      </c>
      <c r="C119" s="3">
        <v>62</v>
      </c>
      <c r="D119" s="3">
        <v>101</v>
      </c>
      <c r="E119" s="3">
        <f t="shared" si="6"/>
        <v>86.111111111111114</v>
      </c>
      <c r="F119" s="3">
        <f t="shared" si="7"/>
        <v>162.90322580645162</v>
      </c>
    </row>
    <row r="120" spans="1:6" x14ac:dyDescent="0.25">
      <c r="A120" s="1" t="s">
        <v>490</v>
      </c>
      <c r="B120" s="3">
        <v>240</v>
      </c>
      <c r="C120" s="3">
        <v>145</v>
      </c>
      <c r="D120" s="3">
        <v>62</v>
      </c>
      <c r="E120" s="3">
        <f t="shared" si="6"/>
        <v>60.416666666666664</v>
      </c>
      <c r="F120" s="3">
        <f t="shared" si="7"/>
        <v>42.758620689655174</v>
      </c>
    </row>
    <row r="121" spans="1:6" x14ac:dyDescent="0.25">
      <c r="A121" s="1" t="s">
        <v>491</v>
      </c>
      <c r="B121" s="3">
        <v>57</v>
      </c>
      <c r="C121" s="3">
        <v>53</v>
      </c>
      <c r="D121" s="3">
        <v>21</v>
      </c>
      <c r="E121" s="3">
        <f t="shared" si="6"/>
        <v>92.982456140350877</v>
      </c>
      <c r="F121" s="3">
        <f t="shared" si="7"/>
        <v>39.622641509433961</v>
      </c>
    </row>
    <row r="122" spans="1:6" x14ac:dyDescent="0.25">
      <c r="A122" s="1" t="s">
        <v>492</v>
      </c>
      <c r="B122" s="1">
        <v>176</v>
      </c>
      <c r="C122" s="1">
        <v>109</v>
      </c>
      <c r="D122" s="1">
        <v>90</v>
      </c>
      <c r="E122" s="3">
        <f t="shared" si="6"/>
        <v>61.93181818181818</v>
      </c>
      <c r="F122" s="3">
        <f t="shared" si="7"/>
        <v>82.568807339449549</v>
      </c>
    </row>
    <row r="123" spans="1:6" x14ac:dyDescent="0.25">
      <c r="A123" s="1" t="s">
        <v>493</v>
      </c>
      <c r="B123" s="1">
        <v>52</v>
      </c>
      <c r="C123" s="1">
        <v>36</v>
      </c>
      <c r="D123" s="1">
        <v>21</v>
      </c>
      <c r="E123" s="3">
        <f t="shared" si="6"/>
        <v>69.230769230769226</v>
      </c>
      <c r="F123" s="3">
        <f t="shared" si="7"/>
        <v>58.333333333333336</v>
      </c>
    </row>
    <row r="124" spans="1:6" x14ac:dyDescent="0.25">
      <c r="A124" s="1" t="s">
        <v>494</v>
      </c>
      <c r="B124" s="3">
        <v>131</v>
      </c>
      <c r="C124" s="3">
        <v>41</v>
      </c>
      <c r="D124" s="3">
        <v>22</v>
      </c>
      <c r="E124" s="3">
        <f t="shared" si="6"/>
        <v>31.297709923664126</v>
      </c>
      <c r="F124" s="3">
        <f t="shared" si="7"/>
        <v>53.658536585365859</v>
      </c>
    </row>
    <row r="125" spans="1:6" x14ac:dyDescent="0.25">
      <c r="A125" s="1" t="s">
        <v>495</v>
      </c>
      <c r="B125" s="3">
        <v>185</v>
      </c>
      <c r="C125" s="3">
        <v>112</v>
      </c>
      <c r="D125" s="3">
        <v>59</v>
      </c>
      <c r="E125" s="3">
        <f t="shared" si="6"/>
        <v>60.540540540540547</v>
      </c>
      <c r="F125" s="3">
        <f t="shared" si="7"/>
        <v>52.678571428571431</v>
      </c>
    </row>
    <row r="126" spans="1:6" x14ac:dyDescent="0.25">
      <c r="A126" s="1" t="s">
        <v>496</v>
      </c>
      <c r="B126" s="3">
        <v>133</v>
      </c>
      <c r="C126" s="3">
        <v>63</v>
      </c>
      <c r="D126" s="3">
        <v>54</v>
      </c>
      <c r="E126" s="3">
        <f t="shared" si="6"/>
        <v>47.368421052631575</v>
      </c>
      <c r="F126" s="3">
        <f t="shared" si="7"/>
        <v>85.714285714285708</v>
      </c>
    </row>
    <row r="127" spans="1:6" x14ac:dyDescent="0.25">
      <c r="A127" s="1" t="s">
        <v>497</v>
      </c>
      <c r="B127" s="3">
        <v>285</v>
      </c>
      <c r="C127" s="3">
        <v>196</v>
      </c>
      <c r="D127" s="3">
        <v>99</v>
      </c>
      <c r="E127" s="3">
        <f t="shared" si="6"/>
        <v>68.771929824561411</v>
      </c>
      <c r="F127" s="3">
        <f t="shared" si="7"/>
        <v>50.510204081632651</v>
      </c>
    </row>
    <row r="128" spans="1:6" x14ac:dyDescent="0.25">
      <c r="A128" s="1" t="s">
        <v>498</v>
      </c>
      <c r="B128" s="3">
        <v>52</v>
      </c>
      <c r="C128" s="3">
        <v>36</v>
      </c>
      <c r="D128" s="3">
        <v>26</v>
      </c>
      <c r="E128" s="3">
        <f t="shared" si="6"/>
        <v>69.230769230769226</v>
      </c>
      <c r="F128" s="3">
        <f t="shared" si="7"/>
        <v>72.222222222222214</v>
      </c>
    </row>
    <row r="129" spans="1:6" x14ac:dyDescent="0.25">
      <c r="A129" s="1" t="s">
        <v>499</v>
      </c>
      <c r="B129" s="3">
        <v>33</v>
      </c>
      <c r="C129" s="3">
        <v>29</v>
      </c>
      <c r="D129" s="3">
        <v>28</v>
      </c>
      <c r="E129" s="3">
        <f t="shared" si="6"/>
        <v>87.878787878787875</v>
      </c>
      <c r="F129" s="3">
        <f t="shared" si="7"/>
        <v>96.551724137931032</v>
      </c>
    </row>
    <row r="130" spans="1:6" x14ac:dyDescent="0.25">
      <c r="A130" s="1" t="s">
        <v>500</v>
      </c>
      <c r="B130" s="3">
        <v>40</v>
      </c>
      <c r="C130" s="3">
        <v>35</v>
      </c>
      <c r="D130" s="3">
        <v>32</v>
      </c>
      <c r="E130" s="3">
        <f t="shared" si="6"/>
        <v>87.5</v>
      </c>
      <c r="F130" s="3">
        <f t="shared" si="7"/>
        <v>91.428571428571431</v>
      </c>
    </row>
    <row r="131" spans="1:6" x14ac:dyDescent="0.25">
      <c r="A131" s="1" t="s">
        <v>501</v>
      </c>
      <c r="B131" s="3">
        <v>33</v>
      </c>
      <c r="C131" s="3">
        <v>29</v>
      </c>
      <c r="D131" s="3">
        <v>27</v>
      </c>
      <c r="E131" s="3">
        <f t="shared" si="6"/>
        <v>87.878787878787875</v>
      </c>
      <c r="F131" s="3">
        <f t="shared" si="7"/>
        <v>93.103448275862064</v>
      </c>
    </row>
    <row r="132" spans="1:6" x14ac:dyDescent="0.25">
      <c r="A132" s="1" t="s">
        <v>502</v>
      </c>
      <c r="B132" s="3">
        <v>131</v>
      </c>
      <c r="C132" s="3">
        <v>81</v>
      </c>
      <c r="D132" s="3">
        <v>72</v>
      </c>
      <c r="E132" s="3">
        <f t="shared" ref="E132:E163" si="8">($C132/$B132)*100</f>
        <v>61.832061068702295</v>
      </c>
      <c r="F132" s="3">
        <f t="shared" ref="F132:F163" si="9">($D132/$C132)*100</f>
        <v>88.888888888888886</v>
      </c>
    </row>
    <row r="133" spans="1:6" x14ac:dyDescent="0.25">
      <c r="A133" s="1" t="s">
        <v>503</v>
      </c>
      <c r="B133" s="3">
        <v>53</v>
      </c>
      <c r="C133" s="3">
        <v>48</v>
      </c>
      <c r="D133" s="3">
        <v>34</v>
      </c>
      <c r="E133" s="3">
        <f t="shared" si="8"/>
        <v>90.566037735849065</v>
      </c>
      <c r="F133" s="3">
        <f t="shared" si="9"/>
        <v>70.833333333333343</v>
      </c>
    </row>
    <row r="134" spans="1:6" x14ac:dyDescent="0.25">
      <c r="A134" s="1" t="s">
        <v>504</v>
      </c>
      <c r="B134" s="1">
        <v>31</v>
      </c>
      <c r="C134" s="1">
        <v>31</v>
      </c>
      <c r="D134" s="1">
        <v>19</v>
      </c>
      <c r="E134" s="3">
        <f t="shared" si="8"/>
        <v>100</v>
      </c>
      <c r="F134" s="3">
        <f t="shared" si="9"/>
        <v>61.29032258064516</v>
      </c>
    </row>
    <row r="135" spans="1:6" x14ac:dyDescent="0.25">
      <c r="A135" s="1" t="s">
        <v>505</v>
      </c>
      <c r="B135" s="3">
        <v>88</v>
      </c>
      <c r="C135" s="3">
        <v>69</v>
      </c>
      <c r="D135" s="3">
        <v>54</v>
      </c>
      <c r="E135" s="3">
        <f t="shared" si="8"/>
        <v>78.409090909090907</v>
      </c>
      <c r="F135" s="3">
        <f t="shared" si="9"/>
        <v>78.260869565217391</v>
      </c>
    </row>
    <row r="136" spans="1:6" x14ac:dyDescent="0.25">
      <c r="A136" s="1" t="s">
        <v>506</v>
      </c>
      <c r="B136" s="3">
        <v>116</v>
      </c>
      <c r="C136" s="3">
        <v>57</v>
      </c>
      <c r="D136" s="3">
        <v>30</v>
      </c>
      <c r="E136" s="3">
        <f t="shared" si="8"/>
        <v>49.137931034482754</v>
      </c>
      <c r="F136" s="3">
        <f t="shared" si="9"/>
        <v>52.631578947368418</v>
      </c>
    </row>
    <row r="137" spans="1:6" x14ac:dyDescent="0.25">
      <c r="A137" s="1" t="s">
        <v>507</v>
      </c>
      <c r="B137" s="3">
        <v>162</v>
      </c>
      <c r="C137" s="3">
        <v>82</v>
      </c>
      <c r="D137" s="3">
        <v>53</v>
      </c>
      <c r="E137" s="3">
        <f t="shared" si="8"/>
        <v>50.617283950617285</v>
      </c>
      <c r="F137" s="3">
        <f t="shared" si="9"/>
        <v>64.634146341463421</v>
      </c>
    </row>
    <row r="138" spans="1:6" x14ac:dyDescent="0.25">
      <c r="A138" s="1" t="s">
        <v>508</v>
      </c>
      <c r="B138" s="3">
        <v>25</v>
      </c>
      <c r="C138" s="3">
        <v>23</v>
      </c>
      <c r="D138" s="3">
        <v>18</v>
      </c>
      <c r="E138" s="3">
        <f t="shared" si="8"/>
        <v>92</v>
      </c>
      <c r="F138" s="3">
        <f t="shared" si="9"/>
        <v>78.260869565217391</v>
      </c>
    </row>
    <row r="139" spans="1:6" x14ac:dyDescent="0.25">
      <c r="A139" s="1" t="s">
        <v>509</v>
      </c>
      <c r="B139" s="3">
        <v>245</v>
      </c>
      <c r="C139" s="3">
        <v>179</v>
      </c>
      <c r="D139" s="3">
        <v>110</v>
      </c>
      <c r="E139" s="3">
        <f t="shared" si="8"/>
        <v>73.061224489795919</v>
      </c>
      <c r="F139" s="3">
        <f t="shared" si="9"/>
        <v>61.452513966480446</v>
      </c>
    </row>
    <row r="140" spans="1:6" x14ac:dyDescent="0.25">
      <c r="A140" s="1" t="s">
        <v>510</v>
      </c>
      <c r="B140" s="1">
        <v>48</v>
      </c>
      <c r="C140" s="1">
        <v>43</v>
      </c>
      <c r="D140" s="1">
        <v>39</v>
      </c>
      <c r="E140" s="3">
        <f t="shared" si="8"/>
        <v>89.583333333333343</v>
      </c>
      <c r="F140" s="3">
        <f t="shared" si="9"/>
        <v>90.697674418604649</v>
      </c>
    </row>
    <row r="141" spans="1:6" x14ac:dyDescent="0.25">
      <c r="A141" s="1" t="s">
        <v>511</v>
      </c>
      <c r="B141" s="1">
        <v>21</v>
      </c>
      <c r="C141" s="1">
        <v>18</v>
      </c>
      <c r="D141" s="1">
        <v>18</v>
      </c>
      <c r="E141" s="3">
        <f t="shared" si="8"/>
        <v>85.714285714285708</v>
      </c>
      <c r="F141" s="3">
        <f t="shared" si="9"/>
        <v>100</v>
      </c>
    </row>
    <row r="142" spans="1:6" x14ac:dyDescent="0.25">
      <c r="A142" s="1" t="s">
        <v>512</v>
      </c>
      <c r="B142" s="1">
        <v>17</v>
      </c>
      <c r="C142" s="1">
        <v>18</v>
      </c>
      <c r="D142" s="1">
        <v>18</v>
      </c>
      <c r="E142" s="3">
        <f t="shared" si="8"/>
        <v>105.88235294117648</v>
      </c>
      <c r="F142" s="3">
        <f t="shared" si="9"/>
        <v>100</v>
      </c>
    </row>
    <row r="143" spans="1:6" x14ac:dyDescent="0.25">
      <c r="A143" s="1" t="s">
        <v>513</v>
      </c>
      <c r="B143" s="3">
        <v>124</v>
      </c>
      <c r="C143" s="3">
        <v>77</v>
      </c>
      <c r="D143" s="3">
        <v>49</v>
      </c>
      <c r="E143" s="3">
        <f t="shared" si="8"/>
        <v>62.096774193548384</v>
      </c>
      <c r="F143" s="3">
        <f t="shared" si="9"/>
        <v>63.636363636363633</v>
      </c>
    </row>
    <row r="144" spans="1:6" x14ac:dyDescent="0.25">
      <c r="A144" s="1" t="s">
        <v>514</v>
      </c>
      <c r="B144" s="3">
        <v>167</v>
      </c>
      <c r="C144" s="3">
        <v>79</v>
      </c>
      <c r="D144" s="3">
        <v>22</v>
      </c>
      <c r="E144" s="3">
        <f t="shared" si="8"/>
        <v>47.305389221556887</v>
      </c>
      <c r="F144" s="3">
        <f t="shared" si="9"/>
        <v>27.848101265822784</v>
      </c>
    </row>
    <row r="145" spans="1:6" x14ac:dyDescent="0.25">
      <c r="A145" s="1" t="s">
        <v>515</v>
      </c>
      <c r="B145" s="3">
        <v>717</v>
      </c>
      <c r="C145" s="3">
        <v>445</v>
      </c>
      <c r="D145" s="3">
        <v>126</v>
      </c>
      <c r="E145" s="3">
        <f t="shared" si="8"/>
        <v>62.064156206415625</v>
      </c>
      <c r="F145" s="3">
        <f t="shared" si="9"/>
        <v>28.314606741573034</v>
      </c>
    </row>
    <row r="146" spans="1:6" x14ac:dyDescent="0.25">
      <c r="A146" s="1" t="s">
        <v>516</v>
      </c>
      <c r="B146" s="3">
        <v>440</v>
      </c>
      <c r="C146" s="3">
        <v>333</v>
      </c>
      <c r="D146" s="3">
        <v>235</v>
      </c>
      <c r="E146" s="3">
        <f t="shared" si="8"/>
        <v>75.681818181818187</v>
      </c>
      <c r="F146" s="3">
        <f t="shared" si="9"/>
        <v>70.570570570570567</v>
      </c>
    </row>
    <row r="147" spans="1:6" x14ac:dyDescent="0.25">
      <c r="A147" s="1" t="s">
        <v>517</v>
      </c>
      <c r="B147" s="3">
        <v>181</v>
      </c>
      <c r="C147" s="3">
        <v>136</v>
      </c>
      <c r="D147" s="3">
        <v>45</v>
      </c>
      <c r="E147" s="3">
        <f t="shared" si="8"/>
        <v>75.138121546961329</v>
      </c>
      <c r="F147" s="3">
        <f t="shared" si="9"/>
        <v>33.088235294117645</v>
      </c>
    </row>
    <row r="148" spans="1:6" x14ac:dyDescent="0.25">
      <c r="A148" s="1" t="s">
        <v>518</v>
      </c>
      <c r="B148" s="3">
        <v>90</v>
      </c>
      <c r="C148" s="3">
        <v>40</v>
      </c>
      <c r="D148" s="3">
        <v>28</v>
      </c>
      <c r="E148" s="3">
        <f t="shared" si="8"/>
        <v>44.444444444444443</v>
      </c>
      <c r="F148" s="3">
        <f t="shared" si="9"/>
        <v>70</v>
      </c>
    </row>
    <row r="149" spans="1:6" x14ac:dyDescent="0.25">
      <c r="A149" s="1" t="s">
        <v>519</v>
      </c>
      <c r="B149" s="3">
        <v>40</v>
      </c>
      <c r="C149" s="3">
        <v>26</v>
      </c>
      <c r="D149" s="3">
        <v>22</v>
      </c>
      <c r="E149" s="3">
        <f t="shared" si="8"/>
        <v>65</v>
      </c>
      <c r="F149" s="3">
        <f t="shared" si="9"/>
        <v>84.615384615384613</v>
      </c>
    </row>
    <row r="150" spans="1:6" x14ac:dyDescent="0.25">
      <c r="A150" s="1" t="s">
        <v>520</v>
      </c>
      <c r="B150" s="1">
        <v>39</v>
      </c>
      <c r="C150" s="1">
        <v>39</v>
      </c>
      <c r="D150" s="1">
        <v>31</v>
      </c>
      <c r="E150" s="3">
        <f t="shared" si="8"/>
        <v>100</v>
      </c>
      <c r="F150" s="3">
        <f t="shared" si="9"/>
        <v>79.487179487179489</v>
      </c>
    </row>
    <row r="151" spans="1:6" x14ac:dyDescent="0.25">
      <c r="A151" s="1" t="s">
        <v>521</v>
      </c>
      <c r="B151" s="3">
        <v>137</v>
      </c>
      <c r="C151" s="3">
        <v>111</v>
      </c>
      <c r="D151" s="3">
        <v>77</v>
      </c>
      <c r="E151" s="3">
        <f t="shared" si="8"/>
        <v>81.021897810218974</v>
      </c>
      <c r="F151" s="3">
        <f t="shared" si="9"/>
        <v>69.369369369369366</v>
      </c>
    </row>
    <row r="152" spans="1:6" x14ac:dyDescent="0.25">
      <c r="A152" s="1" t="s">
        <v>522</v>
      </c>
      <c r="B152" s="3">
        <v>107</v>
      </c>
      <c r="C152" s="3">
        <v>50</v>
      </c>
      <c r="D152" s="3">
        <v>19</v>
      </c>
      <c r="E152" s="3">
        <f t="shared" si="8"/>
        <v>46.728971962616825</v>
      </c>
      <c r="F152" s="3">
        <f t="shared" si="9"/>
        <v>38</v>
      </c>
    </row>
    <row r="153" spans="1:6" x14ac:dyDescent="0.25">
      <c r="A153" s="1" t="s">
        <v>523</v>
      </c>
      <c r="B153" s="1">
        <v>1325</v>
      </c>
      <c r="C153" s="1">
        <v>670</v>
      </c>
      <c r="D153" s="1">
        <v>248</v>
      </c>
      <c r="E153" s="3">
        <f t="shared" si="8"/>
        <v>50.566037735849058</v>
      </c>
      <c r="F153" s="3">
        <f t="shared" si="9"/>
        <v>37.014925373134325</v>
      </c>
    </row>
    <row r="154" spans="1:6" x14ac:dyDescent="0.25">
      <c r="A154" s="1" t="s">
        <v>524</v>
      </c>
      <c r="B154" s="1">
        <v>490</v>
      </c>
      <c r="C154" s="1">
        <v>318</v>
      </c>
      <c r="D154" s="1">
        <v>126</v>
      </c>
      <c r="E154" s="3">
        <f t="shared" si="8"/>
        <v>64.897959183673464</v>
      </c>
      <c r="F154" s="3">
        <f t="shared" si="9"/>
        <v>39.622641509433961</v>
      </c>
    </row>
    <row r="155" spans="1:6" x14ac:dyDescent="0.25">
      <c r="A155" s="1" t="s">
        <v>525</v>
      </c>
      <c r="B155" s="3">
        <v>66</v>
      </c>
      <c r="C155" s="3">
        <v>51</v>
      </c>
      <c r="D155" s="3">
        <v>34</v>
      </c>
      <c r="E155" s="3">
        <f t="shared" si="8"/>
        <v>77.272727272727266</v>
      </c>
      <c r="F155" s="3">
        <f t="shared" si="9"/>
        <v>66.666666666666657</v>
      </c>
    </row>
    <row r="156" spans="1:6" x14ac:dyDescent="0.25">
      <c r="A156" s="1" t="s">
        <v>526</v>
      </c>
      <c r="B156" s="3">
        <v>77</v>
      </c>
      <c r="C156" s="3">
        <v>65</v>
      </c>
      <c r="D156" s="3">
        <v>62</v>
      </c>
      <c r="E156" s="3">
        <f t="shared" si="8"/>
        <v>84.415584415584405</v>
      </c>
      <c r="F156" s="3">
        <f t="shared" si="9"/>
        <v>95.384615384615387</v>
      </c>
    </row>
    <row r="157" spans="1:6" x14ac:dyDescent="0.25">
      <c r="A157" s="1" t="s">
        <v>527</v>
      </c>
      <c r="B157" s="3">
        <v>121</v>
      </c>
      <c r="C157" s="3">
        <v>92</v>
      </c>
      <c r="D157" s="3">
        <v>63</v>
      </c>
      <c r="E157" s="3">
        <f t="shared" si="8"/>
        <v>76.033057851239676</v>
      </c>
      <c r="F157" s="3">
        <f t="shared" si="9"/>
        <v>68.478260869565219</v>
      </c>
    </row>
    <row r="158" spans="1:6" x14ac:dyDescent="0.25">
      <c r="A158" s="1" t="s">
        <v>528</v>
      </c>
      <c r="B158" s="3">
        <v>66</v>
      </c>
      <c r="C158" s="3">
        <v>43</v>
      </c>
      <c r="D158" s="3">
        <v>37</v>
      </c>
      <c r="E158" s="3">
        <f t="shared" si="8"/>
        <v>65.151515151515156</v>
      </c>
      <c r="F158" s="3">
        <f t="shared" si="9"/>
        <v>86.04651162790698</v>
      </c>
    </row>
    <row r="159" spans="1:6" x14ac:dyDescent="0.25">
      <c r="A159" s="1" t="s">
        <v>529</v>
      </c>
      <c r="B159" s="1">
        <v>141</v>
      </c>
      <c r="C159" s="1">
        <v>118</v>
      </c>
      <c r="D159" s="1">
        <v>53</v>
      </c>
      <c r="E159" s="3">
        <f t="shared" si="8"/>
        <v>83.687943262411352</v>
      </c>
      <c r="F159" s="3">
        <f t="shared" si="9"/>
        <v>44.915254237288138</v>
      </c>
    </row>
    <row r="160" spans="1:6" x14ac:dyDescent="0.25">
      <c r="A160" s="1" t="s">
        <v>530</v>
      </c>
      <c r="B160" s="3">
        <v>115</v>
      </c>
      <c r="C160" s="3">
        <v>57</v>
      </c>
      <c r="D160" s="3">
        <v>57</v>
      </c>
      <c r="E160" s="3">
        <f t="shared" si="8"/>
        <v>49.565217391304351</v>
      </c>
      <c r="F160" s="3">
        <f t="shared" si="9"/>
        <v>100</v>
      </c>
    </row>
    <row r="161" spans="1:6" x14ac:dyDescent="0.25">
      <c r="A161" s="1" t="s">
        <v>531</v>
      </c>
      <c r="B161" s="3">
        <v>90</v>
      </c>
      <c r="C161" s="3">
        <v>59</v>
      </c>
      <c r="D161" s="3">
        <v>21</v>
      </c>
      <c r="E161" s="3">
        <f t="shared" si="8"/>
        <v>65.555555555555557</v>
      </c>
      <c r="F161" s="3">
        <f t="shared" si="9"/>
        <v>35.593220338983052</v>
      </c>
    </row>
    <row r="162" spans="1:6" x14ac:dyDescent="0.25">
      <c r="A162" s="1" t="s">
        <v>532</v>
      </c>
      <c r="B162" s="3">
        <v>137</v>
      </c>
      <c r="C162" s="3">
        <v>112</v>
      </c>
      <c r="D162" s="3">
        <v>47</v>
      </c>
      <c r="E162" s="3">
        <f t="shared" si="8"/>
        <v>81.751824817518255</v>
      </c>
      <c r="F162" s="3">
        <f t="shared" si="9"/>
        <v>41.964285714285715</v>
      </c>
    </row>
    <row r="163" spans="1:6" x14ac:dyDescent="0.25">
      <c r="A163" s="1" t="s">
        <v>533</v>
      </c>
      <c r="B163" s="3">
        <v>202</v>
      </c>
      <c r="C163" s="3">
        <v>106</v>
      </c>
      <c r="D163" s="3">
        <v>85</v>
      </c>
      <c r="E163" s="3">
        <f t="shared" si="8"/>
        <v>52.475247524752476</v>
      </c>
      <c r="F163" s="3">
        <f t="shared" si="9"/>
        <v>80.188679245283026</v>
      </c>
    </row>
    <row r="164" spans="1:6" x14ac:dyDescent="0.25">
      <c r="A164" s="1" t="s">
        <v>534</v>
      </c>
      <c r="B164" s="3">
        <v>125</v>
      </c>
      <c r="C164" s="3">
        <v>115</v>
      </c>
      <c r="D164" s="3">
        <v>93</v>
      </c>
      <c r="E164" s="3">
        <f t="shared" ref="E164:E179" si="10">($C164/$B164)*100</f>
        <v>92</v>
      </c>
      <c r="F164" s="3">
        <f t="shared" ref="F164:F179" si="11">($D164/$C164)*100</f>
        <v>80.869565217391298</v>
      </c>
    </row>
    <row r="165" spans="1:6" x14ac:dyDescent="0.25">
      <c r="A165" s="1" t="s">
        <v>535</v>
      </c>
      <c r="B165" s="3">
        <v>10</v>
      </c>
      <c r="C165" s="3">
        <v>10</v>
      </c>
      <c r="D165" s="3">
        <v>7</v>
      </c>
      <c r="E165" s="3">
        <f t="shared" si="10"/>
        <v>100</v>
      </c>
      <c r="F165" s="3">
        <f t="shared" si="11"/>
        <v>70</v>
      </c>
    </row>
    <row r="166" spans="1:6" x14ac:dyDescent="0.25">
      <c r="A166" s="1" t="s">
        <v>536</v>
      </c>
      <c r="B166" s="3">
        <v>53</v>
      </c>
      <c r="C166" s="3">
        <v>48</v>
      </c>
      <c r="D166" s="3">
        <v>33</v>
      </c>
      <c r="E166" s="3">
        <f t="shared" si="10"/>
        <v>90.566037735849065</v>
      </c>
      <c r="F166" s="3">
        <f t="shared" si="11"/>
        <v>68.75</v>
      </c>
    </row>
    <row r="167" spans="1:6" x14ac:dyDescent="0.25">
      <c r="A167" s="1" t="s">
        <v>537</v>
      </c>
      <c r="B167" s="3">
        <v>491</v>
      </c>
      <c r="C167" s="3">
        <v>440</v>
      </c>
      <c r="D167" s="3">
        <v>298</v>
      </c>
      <c r="E167" s="3">
        <f t="shared" si="10"/>
        <v>89.613034623217928</v>
      </c>
      <c r="F167" s="3">
        <f t="shared" si="11"/>
        <v>67.72727272727272</v>
      </c>
    </row>
    <row r="168" spans="1:6" x14ac:dyDescent="0.25">
      <c r="A168" s="1" t="s">
        <v>538</v>
      </c>
      <c r="B168" s="3">
        <v>103</v>
      </c>
      <c r="C168" s="3">
        <v>53</v>
      </c>
      <c r="D168" s="3">
        <v>28</v>
      </c>
      <c r="E168" s="3">
        <f t="shared" si="10"/>
        <v>51.456310679611647</v>
      </c>
      <c r="F168" s="3">
        <f t="shared" si="11"/>
        <v>52.830188679245282</v>
      </c>
    </row>
    <row r="169" spans="1:6" x14ac:dyDescent="0.25">
      <c r="A169" s="1" t="s">
        <v>539</v>
      </c>
      <c r="B169" s="3">
        <v>307</v>
      </c>
      <c r="C169" s="3">
        <v>229</v>
      </c>
      <c r="D169" s="3">
        <v>61</v>
      </c>
      <c r="E169" s="3">
        <f t="shared" si="10"/>
        <v>74.592833876221505</v>
      </c>
      <c r="F169" s="3">
        <f t="shared" si="11"/>
        <v>26.637554585152838</v>
      </c>
    </row>
    <row r="170" spans="1:6" x14ac:dyDescent="0.25">
      <c r="A170" s="1" t="s">
        <v>540</v>
      </c>
      <c r="B170" s="3">
        <v>46</v>
      </c>
      <c r="C170" s="3">
        <v>29</v>
      </c>
      <c r="D170" s="3">
        <v>24</v>
      </c>
      <c r="E170" s="3">
        <f t="shared" si="10"/>
        <v>63.04347826086957</v>
      </c>
      <c r="F170" s="3">
        <f t="shared" si="11"/>
        <v>82.758620689655174</v>
      </c>
    </row>
    <row r="171" spans="1:6" x14ac:dyDescent="0.25">
      <c r="A171" s="1" t="s">
        <v>541</v>
      </c>
      <c r="B171" s="3">
        <v>36</v>
      </c>
      <c r="C171" s="3">
        <v>17</v>
      </c>
      <c r="D171" s="3">
        <v>10</v>
      </c>
      <c r="E171" s="3">
        <f t="shared" si="10"/>
        <v>47.222222222222221</v>
      </c>
      <c r="F171" s="3">
        <f t="shared" si="11"/>
        <v>58.82352941176471</v>
      </c>
    </row>
    <row r="172" spans="1:6" x14ac:dyDescent="0.25">
      <c r="A172" s="1" t="s">
        <v>542</v>
      </c>
      <c r="B172" s="3">
        <v>31</v>
      </c>
      <c r="C172" s="3">
        <v>21</v>
      </c>
      <c r="D172" s="3">
        <v>10</v>
      </c>
      <c r="E172" s="3">
        <f t="shared" si="10"/>
        <v>67.741935483870961</v>
      </c>
      <c r="F172" s="3">
        <f t="shared" si="11"/>
        <v>47.619047619047613</v>
      </c>
    </row>
    <row r="173" spans="1:6" x14ac:dyDescent="0.25">
      <c r="A173" s="1" t="s">
        <v>543</v>
      </c>
      <c r="B173" s="3">
        <v>356</v>
      </c>
      <c r="C173" s="3">
        <v>279</v>
      </c>
      <c r="D173" s="3">
        <v>64</v>
      </c>
      <c r="E173" s="3">
        <f t="shared" si="10"/>
        <v>78.370786516853926</v>
      </c>
      <c r="F173" s="3">
        <f t="shared" si="11"/>
        <v>22.939068100358423</v>
      </c>
    </row>
    <row r="174" spans="1:6" x14ac:dyDescent="0.25">
      <c r="A174" s="1" t="s">
        <v>544</v>
      </c>
      <c r="B174" s="3">
        <v>166</v>
      </c>
      <c r="C174" s="3">
        <v>140</v>
      </c>
      <c r="D174" s="3">
        <v>91</v>
      </c>
      <c r="E174" s="3">
        <f t="shared" si="10"/>
        <v>84.337349397590373</v>
      </c>
      <c r="F174" s="3">
        <f t="shared" si="11"/>
        <v>65</v>
      </c>
    </row>
    <row r="175" spans="1:6" x14ac:dyDescent="0.25">
      <c r="A175" s="1" t="s">
        <v>545</v>
      </c>
      <c r="B175" s="1">
        <v>13</v>
      </c>
      <c r="C175" s="1">
        <v>13</v>
      </c>
      <c r="D175" s="1">
        <v>5</v>
      </c>
      <c r="E175" s="3">
        <f t="shared" si="10"/>
        <v>100</v>
      </c>
      <c r="F175" s="3">
        <f t="shared" si="11"/>
        <v>38.461538461538467</v>
      </c>
    </row>
    <row r="176" spans="1:6" x14ac:dyDescent="0.25">
      <c r="A176" s="1" t="s">
        <v>546</v>
      </c>
      <c r="B176" s="3">
        <v>100</v>
      </c>
      <c r="C176" s="3">
        <v>95</v>
      </c>
      <c r="D176" s="3">
        <v>75</v>
      </c>
      <c r="E176" s="3">
        <f t="shared" si="10"/>
        <v>95</v>
      </c>
      <c r="F176" s="3">
        <f t="shared" si="11"/>
        <v>78.94736842105263</v>
      </c>
    </row>
    <row r="177" spans="1:6" x14ac:dyDescent="0.25">
      <c r="A177" s="1" t="s">
        <v>547</v>
      </c>
      <c r="B177" s="1">
        <v>81</v>
      </c>
      <c r="C177" s="1">
        <v>54</v>
      </c>
      <c r="D177" s="1">
        <v>36</v>
      </c>
      <c r="E177" s="3">
        <f t="shared" si="10"/>
        <v>66.666666666666657</v>
      </c>
      <c r="F177" s="3">
        <f t="shared" si="11"/>
        <v>66.666666666666657</v>
      </c>
    </row>
    <row r="178" spans="1:6" x14ac:dyDescent="0.25">
      <c r="A178" s="1" t="s">
        <v>548</v>
      </c>
      <c r="B178" s="3">
        <v>43</v>
      </c>
      <c r="C178" s="3">
        <v>37</v>
      </c>
      <c r="D178" s="3">
        <v>31</v>
      </c>
      <c r="E178" s="3">
        <f t="shared" si="10"/>
        <v>86.04651162790698</v>
      </c>
      <c r="F178" s="3">
        <f t="shared" si="11"/>
        <v>83.78378378378379</v>
      </c>
    </row>
    <row r="179" spans="1:6" x14ac:dyDescent="0.25">
      <c r="A179" s="1" t="s">
        <v>549</v>
      </c>
      <c r="B179" s="3">
        <v>21</v>
      </c>
      <c r="C179" s="3">
        <v>12</v>
      </c>
      <c r="D179" s="3">
        <v>12</v>
      </c>
      <c r="E179" s="3">
        <f t="shared" si="10"/>
        <v>57.142857142857139</v>
      </c>
      <c r="F179" s="3">
        <f t="shared" si="11"/>
        <v>100</v>
      </c>
    </row>
  </sheetData>
  <mergeCells count="1">
    <mergeCell ref="C1:J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0"/>
  <sheetViews>
    <sheetView workbookViewId="0">
      <pane ySplit="4" topLeftCell="A147" activePane="bottomLeft" state="frozen"/>
      <selection pane="bottomLeft" activeCell="A161" sqref="A161:XFD169"/>
    </sheetView>
  </sheetViews>
  <sheetFormatPr defaultRowHeight="12.75" x14ac:dyDescent="0.2"/>
  <cols>
    <col min="1" max="1" width="11.85546875" style="18" bestFit="1" customWidth="1"/>
    <col min="2" max="2" width="51" style="18" bestFit="1" customWidth="1"/>
    <col min="3" max="3" width="55.85546875" style="18" bestFit="1" customWidth="1"/>
    <col min="4" max="6" width="9.140625" style="18"/>
    <col min="7" max="8" width="10.7109375" style="18" customWidth="1"/>
    <col min="9" max="9" width="9.140625" style="18"/>
    <col min="10" max="10" width="11.28515625" style="18" bestFit="1" customWidth="1"/>
    <col min="11" max="15" width="11" style="18" customWidth="1"/>
    <col min="16" max="16384" width="9.140625" style="18"/>
  </cols>
  <sheetData>
    <row r="1" spans="1:8" x14ac:dyDescent="0.2">
      <c r="A1" s="194" t="s">
        <v>551</v>
      </c>
      <c r="B1" s="194"/>
      <c r="C1" s="194"/>
      <c r="D1" s="194"/>
      <c r="E1" s="194"/>
      <c r="F1" s="194"/>
      <c r="G1" s="194"/>
      <c r="H1" s="194"/>
    </row>
    <row r="2" spans="1:8" x14ac:dyDescent="0.2">
      <c r="A2" s="195" t="s">
        <v>552</v>
      </c>
      <c r="B2" s="195" t="s">
        <v>553</v>
      </c>
      <c r="C2" s="195" t="s">
        <v>554</v>
      </c>
      <c r="D2" s="195" t="s">
        <v>555</v>
      </c>
      <c r="E2" s="196" t="s">
        <v>556</v>
      </c>
      <c r="F2" s="196" t="s">
        <v>557</v>
      </c>
    </row>
    <row r="3" spans="1:8" x14ac:dyDescent="0.2">
      <c r="A3" s="195"/>
      <c r="B3" s="195"/>
      <c r="C3" s="195"/>
      <c r="D3" s="195"/>
      <c r="E3" s="196"/>
      <c r="F3" s="196"/>
    </row>
    <row r="4" spans="1:8" x14ac:dyDescent="0.2">
      <c r="A4" s="195"/>
      <c r="B4" s="19"/>
      <c r="C4" s="19"/>
      <c r="D4" s="19"/>
      <c r="E4" s="196"/>
      <c r="F4" s="196"/>
    </row>
    <row r="6" spans="1:8" ht="15" x14ac:dyDescent="0.25">
      <c r="A6" s="20">
        <f>A5+1</f>
        <v>1</v>
      </c>
      <c r="B6" s="20">
        <v>30</v>
      </c>
      <c r="C6" s="20">
        <v>30</v>
      </c>
      <c r="D6" s="20">
        <v>29</v>
      </c>
      <c r="E6" s="21">
        <f t="shared" ref="E6:E37" si="0">C6/B6</f>
        <v>1</v>
      </c>
      <c r="F6" s="21">
        <f t="shared" ref="F6:F37" si="1">D6/C6</f>
        <v>0.96666666666666667</v>
      </c>
    </row>
    <row r="7" spans="1:8" ht="15" x14ac:dyDescent="0.25">
      <c r="A7" s="20">
        <f t="shared" ref="A7:A70" si="2">A6+1</f>
        <v>2</v>
      </c>
      <c r="B7" s="20">
        <v>94</v>
      </c>
      <c r="C7" s="20">
        <v>64</v>
      </c>
      <c r="D7" s="20">
        <v>47</v>
      </c>
      <c r="E7" s="21">
        <f t="shared" si="0"/>
        <v>0.68085106382978722</v>
      </c>
      <c r="F7" s="21">
        <f t="shared" si="1"/>
        <v>0.734375</v>
      </c>
    </row>
    <row r="8" spans="1:8" ht="15" x14ac:dyDescent="0.25">
      <c r="A8" s="20">
        <f t="shared" si="2"/>
        <v>3</v>
      </c>
      <c r="B8" s="20">
        <v>101</v>
      </c>
      <c r="C8" s="20">
        <v>71</v>
      </c>
      <c r="D8" s="20">
        <v>60</v>
      </c>
      <c r="E8" s="21">
        <f t="shared" si="0"/>
        <v>0.70297029702970293</v>
      </c>
      <c r="F8" s="21">
        <f t="shared" si="1"/>
        <v>0.84507042253521125</v>
      </c>
    </row>
    <row r="9" spans="1:8" ht="15" x14ac:dyDescent="0.25">
      <c r="A9" s="20">
        <f t="shared" si="2"/>
        <v>4</v>
      </c>
      <c r="B9" s="20">
        <v>629</v>
      </c>
      <c r="C9" s="20">
        <v>377</v>
      </c>
      <c r="D9" s="20">
        <v>171</v>
      </c>
      <c r="E9" s="21">
        <f t="shared" si="0"/>
        <v>0.59936406995230529</v>
      </c>
      <c r="F9" s="21">
        <f t="shared" si="1"/>
        <v>0.45358090185676392</v>
      </c>
    </row>
    <row r="10" spans="1:8" ht="15" x14ac:dyDescent="0.25">
      <c r="A10" s="20">
        <f t="shared" si="2"/>
        <v>5</v>
      </c>
      <c r="B10" s="20">
        <v>118</v>
      </c>
      <c r="C10" s="20">
        <v>99</v>
      </c>
      <c r="D10" s="20">
        <v>60</v>
      </c>
      <c r="E10" s="21">
        <f t="shared" si="0"/>
        <v>0.83898305084745761</v>
      </c>
      <c r="F10" s="21">
        <f t="shared" si="1"/>
        <v>0.60606060606060608</v>
      </c>
    </row>
    <row r="11" spans="1:8" ht="15" x14ac:dyDescent="0.25">
      <c r="A11" s="20">
        <f t="shared" si="2"/>
        <v>6</v>
      </c>
      <c r="B11" s="20">
        <v>372</v>
      </c>
      <c r="C11" s="20">
        <v>293</v>
      </c>
      <c r="D11" s="20">
        <v>92</v>
      </c>
      <c r="E11" s="21">
        <f t="shared" si="0"/>
        <v>0.7876344086021505</v>
      </c>
      <c r="F11" s="21">
        <f t="shared" si="1"/>
        <v>0.31399317406143346</v>
      </c>
    </row>
    <row r="12" spans="1:8" ht="15" x14ac:dyDescent="0.25">
      <c r="A12" s="20">
        <f t="shared" si="2"/>
        <v>7</v>
      </c>
      <c r="B12" s="20">
        <v>46</v>
      </c>
      <c r="C12" s="20">
        <v>27</v>
      </c>
      <c r="D12" s="20">
        <v>18</v>
      </c>
      <c r="E12" s="21">
        <f t="shared" si="0"/>
        <v>0.58695652173913049</v>
      </c>
      <c r="F12" s="21">
        <f t="shared" si="1"/>
        <v>0.66666666666666663</v>
      </c>
    </row>
    <row r="13" spans="1:8" ht="15" x14ac:dyDescent="0.25">
      <c r="A13" s="20">
        <f t="shared" si="2"/>
        <v>8</v>
      </c>
      <c r="B13" s="20">
        <v>33</v>
      </c>
      <c r="C13" s="20">
        <v>27</v>
      </c>
      <c r="D13" s="20">
        <v>13</v>
      </c>
      <c r="E13" s="21">
        <f t="shared" si="0"/>
        <v>0.81818181818181823</v>
      </c>
      <c r="F13" s="21">
        <f t="shared" si="1"/>
        <v>0.48148148148148145</v>
      </c>
    </row>
    <row r="14" spans="1:8" ht="15" x14ac:dyDescent="0.25">
      <c r="A14" s="20">
        <f t="shared" si="2"/>
        <v>9</v>
      </c>
      <c r="B14" s="20">
        <v>132</v>
      </c>
      <c r="C14" s="20">
        <v>98</v>
      </c>
      <c r="D14" s="20">
        <v>83</v>
      </c>
      <c r="E14" s="21">
        <f t="shared" si="0"/>
        <v>0.74242424242424243</v>
      </c>
      <c r="F14" s="21">
        <f t="shared" si="1"/>
        <v>0.84693877551020413</v>
      </c>
    </row>
    <row r="15" spans="1:8" ht="15" x14ac:dyDescent="0.25">
      <c r="A15" s="20">
        <f t="shared" si="2"/>
        <v>10</v>
      </c>
      <c r="B15" s="20">
        <v>80</v>
      </c>
      <c r="C15" s="20">
        <v>58</v>
      </c>
      <c r="D15" s="20">
        <v>42</v>
      </c>
      <c r="E15" s="21">
        <f t="shared" si="0"/>
        <v>0.72499999999999998</v>
      </c>
      <c r="F15" s="21">
        <f t="shared" si="1"/>
        <v>0.72413793103448276</v>
      </c>
    </row>
    <row r="16" spans="1:8" ht="15" x14ac:dyDescent="0.25">
      <c r="A16" s="20">
        <f t="shared" si="2"/>
        <v>11</v>
      </c>
      <c r="B16" s="20">
        <v>93</v>
      </c>
      <c r="C16" s="20">
        <v>65</v>
      </c>
      <c r="D16" s="20">
        <v>38</v>
      </c>
      <c r="E16" s="21">
        <f t="shared" si="0"/>
        <v>0.69892473118279574</v>
      </c>
      <c r="F16" s="21">
        <f t="shared" si="1"/>
        <v>0.58461538461538465</v>
      </c>
    </row>
    <row r="17" spans="1:6" ht="15" x14ac:dyDescent="0.25">
      <c r="A17" s="20">
        <f t="shared" si="2"/>
        <v>12</v>
      </c>
      <c r="B17" s="20">
        <v>55</v>
      </c>
      <c r="C17" s="20">
        <v>49</v>
      </c>
      <c r="D17" s="20">
        <v>47</v>
      </c>
      <c r="E17" s="21">
        <f t="shared" si="0"/>
        <v>0.89090909090909087</v>
      </c>
      <c r="F17" s="21">
        <f t="shared" si="1"/>
        <v>0.95918367346938771</v>
      </c>
    </row>
    <row r="18" spans="1:6" ht="15" x14ac:dyDescent="0.25">
      <c r="A18" s="20">
        <f t="shared" si="2"/>
        <v>13</v>
      </c>
      <c r="B18" s="20">
        <v>136</v>
      </c>
      <c r="C18" s="20">
        <v>126</v>
      </c>
      <c r="D18" s="20">
        <v>110</v>
      </c>
      <c r="E18" s="21">
        <f t="shared" si="0"/>
        <v>0.92647058823529416</v>
      </c>
      <c r="F18" s="21">
        <f t="shared" si="1"/>
        <v>0.87301587301587302</v>
      </c>
    </row>
    <row r="19" spans="1:6" ht="15" x14ac:dyDescent="0.25">
      <c r="A19" s="20">
        <f t="shared" si="2"/>
        <v>14</v>
      </c>
      <c r="B19" s="20">
        <v>58</v>
      </c>
      <c r="C19" s="20">
        <v>41</v>
      </c>
      <c r="D19" s="20">
        <v>26</v>
      </c>
      <c r="E19" s="21">
        <f t="shared" si="0"/>
        <v>0.7068965517241379</v>
      </c>
      <c r="F19" s="21">
        <f t="shared" si="1"/>
        <v>0.63414634146341464</v>
      </c>
    </row>
    <row r="20" spans="1:6" ht="15" x14ac:dyDescent="0.25">
      <c r="A20" s="20">
        <f t="shared" si="2"/>
        <v>15</v>
      </c>
      <c r="B20" s="20">
        <v>162</v>
      </c>
      <c r="C20" s="20">
        <v>73</v>
      </c>
      <c r="D20" s="20">
        <v>56</v>
      </c>
      <c r="E20" s="21">
        <f t="shared" si="0"/>
        <v>0.45061728395061729</v>
      </c>
      <c r="F20" s="21">
        <f t="shared" si="1"/>
        <v>0.76712328767123283</v>
      </c>
    </row>
    <row r="21" spans="1:6" ht="15" x14ac:dyDescent="0.25">
      <c r="A21" s="20">
        <f t="shared" si="2"/>
        <v>16</v>
      </c>
      <c r="B21" s="20">
        <v>60</v>
      </c>
      <c r="C21" s="20">
        <v>31</v>
      </c>
      <c r="D21" s="20">
        <v>26</v>
      </c>
      <c r="E21" s="21">
        <f t="shared" si="0"/>
        <v>0.51666666666666672</v>
      </c>
      <c r="F21" s="21">
        <f t="shared" si="1"/>
        <v>0.83870967741935487</v>
      </c>
    </row>
    <row r="22" spans="1:6" ht="15" x14ac:dyDescent="0.25">
      <c r="A22" s="20">
        <f t="shared" si="2"/>
        <v>17</v>
      </c>
      <c r="B22" s="20">
        <v>163</v>
      </c>
      <c r="C22" s="20">
        <v>133</v>
      </c>
      <c r="D22" s="20">
        <v>70</v>
      </c>
      <c r="E22" s="21">
        <f t="shared" si="0"/>
        <v>0.81595092024539873</v>
      </c>
      <c r="F22" s="21">
        <f t="shared" si="1"/>
        <v>0.52631578947368418</v>
      </c>
    </row>
    <row r="23" spans="1:6" ht="15" x14ac:dyDescent="0.25">
      <c r="A23" s="20">
        <f t="shared" si="2"/>
        <v>18</v>
      </c>
      <c r="B23" s="20">
        <v>25</v>
      </c>
      <c r="C23" s="20">
        <v>22</v>
      </c>
      <c r="D23" s="20">
        <v>22</v>
      </c>
      <c r="E23" s="21">
        <f t="shared" si="0"/>
        <v>0.88</v>
      </c>
      <c r="F23" s="21">
        <f t="shared" si="1"/>
        <v>1</v>
      </c>
    </row>
    <row r="24" spans="1:6" ht="15" x14ac:dyDescent="0.25">
      <c r="A24" s="20">
        <f t="shared" si="2"/>
        <v>19</v>
      </c>
      <c r="B24" s="20">
        <v>72</v>
      </c>
      <c r="C24" s="20">
        <v>54</v>
      </c>
      <c r="D24" s="20">
        <v>20</v>
      </c>
      <c r="E24" s="21">
        <f t="shared" si="0"/>
        <v>0.75</v>
      </c>
      <c r="F24" s="21">
        <f t="shared" si="1"/>
        <v>0.37037037037037035</v>
      </c>
    </row>
    <row r="25" spans="1:6" ht="15" x14ac:dyDescent="0.25">
      <c r="A25" s="20">
        <f t="shared" si="2"/>
        <v>20</v>
      </c>
      <c r="B25" s="20">
        <v>21</v>
      </c>
      <c r="C25" s="20">
        <v>13</v>
      </c>
      <c r="D25" s="20">
        <v>12</v>
      </c>
      <c r="E25" s="21">
        <f t="shared" si="0"/>
        <v>0.61904761904761907</v>
      </c>
      <c r="F25" s="21">
        <f t="shared" si="1"/>
        <v>0.92307692307692313</v>
      </c>
    </row>
    <row r="26" spans="1:6" ht="15" x14ac:dyDescent="0.25">
      <c r="A26" s="20">
        <f t="shared" si="2"/>
        <v>21</v>
      </c>
      <c r="B26" s="20">
        <v>127</v>
      </c>
      <c r="C26" s="20">
        <v>95</v>
      </c>
      <c r="D26" s="20">
        <v>42</v>
      </c>
      <c r="E26" s="21">
        <f t="shared" si="0"/>
        <v>0.74803149606299213</v>
      </c>
      <c r="F26" s="21">
        <f t="shared" si="1"/>
        <v>0.44210526315789472</v>
      </c>
    </row>
    <row r="27" spans="1:6" ht="15" x14ac:dyDescent="0.25">
      <c r="A27" s="20">
        <f t="shared" si="2"/>
        <v>22</v>
      </c>
      <c r="B27" s="20">
        <v>77</v>
      </c>
      <c r="C27" s="20">
        <v>44</v>
      </c>
      <c r="D27" s="20">
        <v>27</v>
      </c>
      <c r="E27" s="21">
        <f t="shared" si="0"/>
        <v>0.5714285714285714</v>
      </c>
      <c r="F27" s="21">
        <f t="shared" si="1"/>
        <v>0.61363636363636365</v>
      </c>
    </row>
    <row r="28" spans="1:6" ht="15" x14ac:dyDescent="0.25">
      <c r="A28" s="20">
        <f t="shared" si="2"/>
        <v>23</v>
      </c>
      <c r="B28" s="20">
        <v>50</v>
      </c>
      <c r="C28" s="20">
        <v>44</v>
      </c>
      <c r="D28" s="20">
        <v>31</v>
      </c>
      <c r="E28" s="21">
        <f t="shared" si="0"/>
        <v>0.88</v>
      </c>
      <c r="F28" s="21">
        <f t="shared" si="1"/>
        <v>0.70454545454545459</v>
      </c>
    </row>
    <row r="29" spans="1:6" ht="15" x14ac:dyDescent="0.25">
      <c r="A29" s="20">
        <f t="shared" si="2"/>
        <v>24</v>
      </c>
      <c r="B29" s="20">
        <v>134</v>
      </c>
      <c r="C29" s="20">
        <v>118</v>
      </c>
      <c r="D29" s="20">
        <v>76</v>
      </c>
      <c r="E29" s="21">
        <f t="shared" si="0"/>
        <v>0.88059701492537312</v>
      </c>
      <c r="F29" s="21">
        <f t="shared" si="1"/>
        <v>0.64406779661016944</v>
      </c>
    </row>
    <row r="30" spans="1:6" ht="15" x14ac:dyDescent="0.25">
      <c r="A30" s="20">
        <f t="shared" si="2"/>
        <v>25</v>
      </c>
      <c r="B30" s="20">
        <v>40</v>
      </c>
      <c r="C30" s="20">
        <v>33</v>
      </c>
      <c r="D30" s="20">
        <v>25</v>
      </c>
      <c r="E30" s="21">
        <f t="shared" si="0"/>
        <v>0.82499999999999996</v>
      </c>
      <c r="F30" s="21">
        <f t="shared" si="1"/>
        <v>0.75757575757575757</v>
      </c>
    </row>
    <row r="31" spans="1:6" ht="15" x14ac:dyDescent="0.25">
      <c r="A31" s="20">
        <f t="shared" si="2"/>
        <v>26</v>
      </c>
      <c r="B31" s="20">
        <v>68</v>
      </c>
      <c r="C31" s="20">
        <v>64</v>
      </c>
      <c r="D31" s="20">
        <v>54</v>
      </c>
      <c r="E31" s="21">
        <f t="shared" si="0"/>
        <v>0.94117647058823528</v>
      </c>
      <c r="F31" s="21">
        <f t="shared" si="1"/>
        <v>0.84375</v>
      </c>
    </row>
    <row r="32" spans="1:6" ht="15" x14ac:dyDescent="0.25">
      <c r="A32" s="20">
        <f t="shared" si="2"/>
        <v>27</v>
      </c>
      <c r="B32" s="20">
        <v>58</v>
      </c>
      <c r="C32" s="20">
        <v>45</v>
      </c>
      <c r="D32" s="20">
        <v>11</v>
      </c>
      <c r="E32" s="21">
        <f t="shared" si="0"/>
        <v>0.77586206896551724</v>
      </c>
      <c r="F32" s="21">
        <f t="shared" si="1"/>
        <v>0.24444444444444444</v>
      </c>
    </row>
    <row r="33" spans="1:6" ht="15" x14ac:dyDescent="0.25">
      <c r="A33" s="20">
        <f t="shared" si="2"/>
        <v>28</v>
      </c>
      <c r="B33" s="20">
        <v>127</v>
      </c>
      <c r="C33" s="20">
        <v>85</v>
      </c>
      <c r="D33" s="20">
        <v>65</v>
      </c>
      <c r="E33" s="21">
        <f t="shared" si="0"/>
        <v>0.6692913385826772</v>
      </c>
      <c r="F33" s="21">
        <f t="shared" si="1"/>
        <v>0.76470588235294112</v>
      </c>
    </row>
    <row r="34" spans="1:6" ht="15" x14ac:dyDescent="0.25">
      <c r="A34" s="20">
        <f t="shared" si="2"/>
        <v>29</v>
      </c>
      <c r="B34" s="20">
        <v>115</v>
      </c>
      <c r="C34" s="20">
        <v>95</v>
      </c>
      <c r="D34" s="20">
        <v>62</v>
      </c>
      <c r="E34" s="21">
        <f t="shared" si="0"/>
        <v>0.82608695652173914</v>
      </c>
      <c r="F34" s="21">
        <f t="shared" si="1"/>
        <v>0.65263157894736845</v>
      </c>
    </row>
    <row r="35" spans="1:6" ht="15" x14ac:dyDescent="0.25">
      <c r="A35" s="20">
        <f t="shared" si="2"/>
        <v>30</v>
      </c>
      <c r="B35" s="20">
        <v>117</v>
      </c>
      <c r="C35" s="20">
        <v>77</v>
      </c>
      <c r="D35" s="20">
        <v>70</v>
      </c>
      <c r="E35" s="21">
        <f t="shared" si="0"/>
        <v>0.65811965811965811</v>
      </c>
      <c r="F35" s="21">
        <f t="shared" si="1"/>
        <v>0.90909090909090906</v>
      </c>
    </row>
    <row r="36" spans="1:6" ht="15" x14ac:dyDescent="0.25">
      <c r="A36" s="20">
        <f t="shared" si="2"/>
        <v>31</v>
      </c>
      <c r="B36" s="20">
        <v>47</v>
      </c>
      <c r="C36" s="20">
        <v>39</v>
      </c>
      <c r="D36" s="20">
        <v>31</v>
      </c>
      <c r="E36" s="21">
        <f t="shared" si="0"/>
        <v>0.82978723404255317</v>
      </c>
      <c r="F36" s="21">
        <f t="shared" si="1"/>
        <v>0.79487179487179482</v>
      </c>
    </row>
    <row r="37" spans="1:6" ht="15" x14ac:dyDescent="0.25">
      <c r="A37" s="20">
        <f t="shared" si="2"/>
        <v>32</v>
      </c>
      <c r="B37" s="20">
        <v>51</v>
      </c>
      <c r="C37" s="20">
        <v>47</v>
      </c>
      <c r="D37" s="20">
        <v>31</v>
      </c>
      <c r="E37" s="21">
        <f t="shared" si="0"/>
        <v>0.92156862745098034</v>
      </c>
      <c r="F37" s="21">
        <f t="shared" si="1"/>
        <v>0.65957446808510634</v>
      </c>
    </row>
    <row r="38" spans="1:6" ht="15" x14ac:dyDescent="0.25">
      <c r="A38" s="20">
        <f t="shared" si="2"/>
        <v>33</v>
      </c>
      <c r="B38" s="20">
        <v>309</v>
      </c>
      <c r="C38" s="20">
        <v>283</v>
      </c>
      <c r="D38" s="20">
        <v>175</v>
      </c>
      <c r="E38" s="21">
        <f t="shared" ref="E38:E69" si="3">C38/B38</f>
        <v>0.91585760517799353</v>
      </c>
      <c r="F38" s="21">
        <f t="shared" ref="F38:F69" si="4">D38/C38</f>
        <v>0.61837455830388688</v>
      </c>
    </row>
    <row r="39" spans="1:6" ht="15" x14ac:dyDescent="0.25">
      <c r="A39" s="20">
        <f t="shared" si="2"/>
        <v>34</v>
      </c>
      <c r="B39" s="20">
        <v>74</v>
      </c>
      <c r="C39" s="20">
        <v>46</v>
      </c>
      <c r="D39" s="20">
        <v>44</v>
      </c>
      <c r="E39" s="21">
        <f t="shared" si="3"/>
        <v>0.6216216216216216</v>
      </c>
      <c r="F39" s="21">
        <f t="shared" si="4"/>
        <v>0.95652173913043481</v>
      </c>
    </row>
    <row r="40" spans="1:6" ht="15" x14ac:dyDescent="0.25">
      <c r="A40" s="20">
        <f t="shared" si="2"/>
        <v>35</v>
      </c>
      <c r="B40" s="20">
        <v>100</v>
      </c>
      <c r="C40" s="20">
        <v>91</v>
      </c>
      <c r="D40" s="20">
        <v>70</v>
      </c>
      <c r="E40" s="21">
        <f t="shared" si="3"/>
        <v>0.91</v>
      </c>
      <c r="F40" s="21">
        <f t="shared" si="4"/>
        <v>0.76923076923076927</v>
      </c>
    </row>
    <row r="41" spans="1:6" ht="15" x14ac:dyDescent="0.25">
      <c r="A41" s="20">
        <f t="shared" si="2"/>
        <v>36</v>
      </c>
      <c r="B41" s="20">
        <v>46</v>
      </c>
      <c r="C41" s="20">
        <v>31</v>
      </c>
      <c r="D41" s="20">
        <v>16</v>
      </c>
      <c r="E41" s="21">
        <f t="shared" si="3"/>
        <v>0.67391304347826086</v>
      </c>
      <c r="F41" s="21">
        <f t="shared" si="4"/>
        <v>0.5161290322580645</v>
      </c>
    </row>
    <row r="42" spans="1:6" ht="15" x14ac:dyDescent="0.25">
      <c r="A42" s="20">
        <f t="shared" si="2"/>
        <v>37</v>
      </c>
      <c r="B42" s="20">
        <v>2347</v>
      </c>
      <c r="C42" s="20">
        <v>1118</v>
      </c>
      <c r="D42" s="20">
        <v>428</v>
      </c>
      <c r="E42" s="21">
        <f t="shared" si="3"/>
        <v>0.47635279079676185</v>
      </c>
      <c r="F42" s="21">
        <f t="shared" si="4"/>
        <v>0.38282647584973167</v>
      </c>
    </row>
    <row r="43" spans="1:6" ht="15" x14ac:dyDescent="0.25">
      <c r="A43" s="20">
        <f t="shared" si="2"/>
        <v>38</v>
      </c>
      <c r="B43" s="20">
        <v>46</v>
      </c>
      <c r="C43" s="20">
        <v>33</v>
      </c>
      <c r="D43" s="20">
        <v>33</v>
      </c>
      <c r="E43" s="21">
        <f t="shared" si="3"/>
        <v>0.71739130434782605</v>
      </c>
      <c r="F43" s="21">
        <f t="shared" si="4"/>
        <v>1</v>
      </c>
    </row>
    <row r="44" spans="1:6" ht="15" x14ac:dyDescent="0.25">
      <c r="A44" s="20">
        <f t="shared" si="2"/>
        <v>39</v>
      </c>
      <c r="B44" s="20">
        <v>198</v>
      </c>
      <c r="C44" s="20">
        <v>111</v>
      </c>
      <c r="D44" s="20">
        <v>57</v>
      </c>
      <c r="E44" s="21">
        <f t="shared" si="3"/>
        <v>0.56060606060606055</v>
      </c>
      <c r="F44" s="21">
        <f t="shared" si="4"/>
        <v>0.51351351351351349</v>
      </c>
    </row>
    <row r="45" spans="1:6" ht="15" x14ac:dyDescent="0.25">
      <c r="A45" s="20">
        <f t="shared" si="2"/>
        <v>40</v>
      </c>
      <c r="B45" s="20">
        <v>467</v>
      </c>
      <c r="C45" s="20">
        <v>285</v>
      </c>
      <c r="D45" s="20">
        <v>114</v>
      </c>
      <c r="E45" s="21">
        <f t="shared" si="3"/>
        <v>0.61027837259100648</v>
      </c>
      <c r="F45" s="21">
        <f t="shared" si="4"/>
        <v>0.4</v>
      </c>
    </row>
    <row r="46" spans="1:6" ht="15" x14ac:dyDescent="0.25">
      <c r="A46" s="20">
        <f t="shared" si="2"/>
        <v>41</v>
      </c>
      <c r="B46" s="20">
        <v>43</v>
      </c>
      <c r="C46" s="20">
        <v>38</v>
      </c>
      <c r="D46" s="20">
        <v>28</v>
      </c>
      <c r="E46" s="21">
        <f t="shared" si="3"/>
        <v>0.88372093023255816</v>
      </c>
      <c r="F46" s="21">
        <f t="shared" si="4"/>
        <v>0.73684210526315785</v>
      </c>
    </row>
    <row r="47" spans="1:6" ht="15" x14ac:dyDescent="0.25">
      <c r="A47" s="20">
        <f t="shared" si="2"/>
        <v>42</v>
      </c>
      <c r="B47" s="20">
        <v>91</v>
      </c>
      <c r="C47" s="20">
        <v>66</v>
      </c>
      <c r="D47" s="20">
        <v>29</v>
      </c>
      <c r="E47" s="21">
        <f t="shared" si="3"/>
        <v>0.72527472527472525</v>
      </c>
      <c r="F47" s="21">
        <f t="shared" si="4"/>
        <v>0.43939393939393939</v>
      </c>
    </row>
    <row r="48" spans="1:6" ht="15" x14ac:dyDescent="0.25">
      <c r="A48" s="20">
        <f t="shared" si="2"/>
        <v>43</v>
      </c>
      <c r="B48" s="20">
        <v>65</v>
      </c>
      <c r="C48" s="20">
        <v>45</v>
      </c>
      <c r="D48" s="20">
        <v>21</v>
      </c>
      <c r="E48" s="21">
        <f t="shared" si="3"/>
        <v>0.69230769230769229</v>
      </c>
      <c r="F48" s="21">
        <f t="shared" si="4"/>
        <v>0.46666666666666667</v>
      </c>
    </row>
    <row r="49" spans="1:6" ht="15" x14ac:dyDescent="0.25">
      <c r="A49" s="20">
        <f t="shared" si="2"/>
        <v>44</v>
      </c>
      <c r="B49" s="20">
        <v>169</v>
      </c>
      <c r="C49" s="20">
        <v>53</v>
      </c>
      <c r="D49" s="20">
        <v>31</v>
      </c>
      <c r="E49" s="21">
        <f t="shared" si="3"/>
        <v>0.31360946745562129</v>
      </c>
      <c r="F49" s="21">
        <f t="shared" si="4"/>
        <v>0.58490566037735847</v>
      </c>
    </row>
    <row r="50" spans="1:6" ht="15" x14ac:dyDescent="0.25">
      <c r="A50" s="20">
        <f t="shared" si="2"/>
        <v>45</v>
      </c>
      <c r="B50" s="20">
        <v>96</v>
      </c>
      <c r="C50" s="20">
        <v>77</v>
      </c>
      <c r="D50" s="20">
        <v>40</v>
      </c>
      <c r="E50" s="21">
        <f t="shared" si="3"/>
        <v>0.80208333333333337</v>
      </c>
      <c r="F50" s="21">
        <f t="shared" si="4"/>
        <v>0.51948051948051943</v>
      </c>
    </row>
    <row r="51" spans="1:6" ht="15" x14ac:dyDescent="0.25">
      <c r="A51" s="20">
        <f t="shared" si="2"/>
        <v>46</v>
      </c>
      <c r="B51" s="20">
        <v>89</v>
      </c>
      <c r="C51" s="20">
        <v>52</v>
      </c>
      <c r="D51" s="20">
        <v>41</v>
      </c>
      <c r="E51" s="21">
        <f t="shared" si="3"/>
        <v>0.5842696629213483</v>
      </c>
      <c r="F51" s="21">
        <f t="shared" si="4"/>
        <v>0.78846153846153844</v>
      </c>
    </row>
    <row r="52" spans="1:6" ht="15" x14ac:dyDescent="0.25">
      <c r="A52" s="20">
        <f t="shared" si="2"/>
        <v>47</v>
      </c>
      <c r="B52" s="20">
        <v>69</v>
      </c>
      <c r="C52" s="20">
        <v>32</v>
      </c>
      <c r="D52" s="20">
        <v>28</v>
      </c>
      <c r="E52" s="21">
        <f t="shared" si="3"/>
        <v>0.46376811594202899</v>
      </c>
      <c r="F52" s="21">
        <f t="shared" si="4"/>
        <v>0.875</v>
      </c>
    </row>
    <row r="53" spans="1:6" ht="15" x14ac:dyDescent="0.25">
      <c r="A53" s="20">
        <f t="shared" si="2"/>
        <v>48</v>
      </c>
      <c r="B53" s="20">
        <v>130</v>
      </c>
      <c r="C53" s="20">
        <v>97</v>
      </c>
      <c r="D53" s="20">
        <v>60</v>
      </c>
      <c r="E53" s="21">
        <f t="shared" si="3"/>
        <v>0.74615384615384617</v>
      </c>
      <c r="F53" s="21">
        <f t="shared" si="4"/>
        <v>0.61855670103092786</v>
      </c>
    </row>
    <row r="54" spans="1:6" ht="15" x14ac:dyDescent="0.25">
      <c r="A54" s="20">
        <f t="shared" si="2"/>
        <v>49</v>
      </c>
      <c r="B54" s="20">
        <v>74</v>
      </c>
      <c r="C54" s="20">
        <v>30</v>
      </c>
      <c r="D54" s="20">
        <v>21</v>
      </c>
      <c r="E54" s="21">
        <f t="shared" si="3"/>
        <v>0.40540540540540543</v>
      </c>
      <c r="F54" s="21">
        <f t="shared" si="4"/>
        <v>0.7</v>
      </c>
    </row>
    <row r="55" spans="1:6" ht="15" x14ac:dyDescent="0.25">
      <c r="A55" s="20">
        <f t="shared" si="2"/>
        <v>50</v>
      </c>
      <c r="B55" s="20">
        <v>48</v>
      </c>
      <c r="C55" s="20">
        <v>47</v>
      </c>
      <c r="D55" s="20">
        <v>38</v>
      </c>
      <c r="E55" s="21">
        <f t="shared" si="3"/>
        <v>0.97916666666666663</v>
      </c>
      <c r="F55" s="21">
        <f t="shared" si="4"/>
        <v>0.80851063829787229</v>
      </c>
    </row>
    <row r="56" spans="1:6" ht="15" x14ac:dyDescent="0.25">
      <c r="A56" s="20">
        <f t="shared" si="2"/>
        <v>51</v>
      </c>
      <c r="B56" s="20">
        <v>49</v>
      </c>
      <c r="C56" s="20">
        <v>49</v>
      </c>
      <c r="D56" s="20">
        <v>49</v>
      </c>
      <c r="E56" s="21">
        <f t="shared" si="3"/>
        <v>1</v>
      </c>
      <c r="F56" s="21">
        <f t="shared" si="4"/>
        <v>1</v>
      </c>
    </row>
    <row r="57" spans="1:6" ht="15" x14ac:dyDescent="0.25">
      <c r="A57" s="20">
        <f t="shared" si="2"/>
        <v>52</v>
      </c>
      <c r="B57" s="20">
        <v>122</v>
      </c>
      <c r="C57" s="20">
        <v>49</v>
      </c>
      <c r="D57" s="20">
        <v>38</v>
      </c>
      <c r="E57" s="21">
        <f t="shared" si="3"/>
        <v>0.40163934426229508</v>
      </c>
      <c r="F57" s="21">
        <f t="shared" si="4"/>
        <v>0.77551020408163263</v>
      </c>
    </row>
    <row r="58" spans="1:6" ht="15" x14ac:dyDescent="0.25">
      <c r="A58" s="20">
        <f t="shared" si="2"/>
        <v>53</v>
      </c>
      <c r="B58" s="20">
        <v>29</v>
      </c>
      <c r="C58" s="20">
        <v>25</v>
      </c>
      <c r="D58" s="20">
        <v>25</v>
      </c>
      <c r="E58" s="21">
        <f t="shared" si="3"/>
        <v>0.86206896551724133</v>
      </c>
      <c r="F58" s="21">
        <f t="shared" si="4"/>
        <v>1</v>
      </c>
    </row>
    <row r="59" spans="1:6" ht="15" x14ac:dyDescent="0.25">
      <c r="A59" s="20">
        <f t="shared" si="2"/>
        <v>54</v>
      </c>
      <c r="B59" s="20">
        <v>474</v>
      </c>
      <c r="C59" s="20">
        <v>244</v>
      </c>
      <c r="D59" s="20">
        <v>116</v>
      </c>
      <c r="E59" s="21">
        <f t="shared" si="3"/>
        <v>0.51476793248945152</v>
      </c>
      <c r="F59" s="21">
        <f t="shared" si="4"/>
        <v>0.47540983606557374</v>
      </c>
    </row>
    <row r="60" spans="1:6" ht="15" x14ac:dyDescent="0.25">
      <c r="A60" s="20">
        <f t="shared" si="2"/>
        <v>55</v>
      </c>
      <c r="B60" s="20">
        <v>53</v>
      </c>
      <c r="C60" s="20">
        <v>52</v>
      </c>
      <c r="D60" s="20">
        <v>52</v>
      </c>
      <c r="E60" s="21">
        <f t="shared" si="3"/>
        <v>0.98113207547169812</v>
      </c>
      <c r="F60" s="21">
        <f t="shared" si="4"/>
        <v>1</v>
      </c>
    </row>
    <row r="61" spans="1:6" ht="15" x14ac:dyDescent="0.25">
      <c r="A61" s="20">
        <f t="shared" si="2"/>
        <v>56</v>
      </c>
      <c r="B61" s="20">
        <v>110</v>
      </c>
      <c r="C61" s="20">
        <v>84</v>
      </c>
      <c r="D61" s="20">
        <v>53</v>
      </c>
      <c r="E61" s="21">
        <f t="shared" si="3"/>
        <v>0.76363636363636367</v>
      </c>
      <c r="F61" s="21">
        <f t="shared" si="4"/>
        <v>0.63095238095238093</v>
      </c>
    </row>
    <row r="62" spans="1:6" ht="15" x14ac:dyDescent="0.25">
      <c r="A62" s="20">
        <f t="shared" si="2"/>
        <v>57</v>
      </c>
      <c r="B62" s="20">
        <v>76</v>
      </c>
      <c r="C62" s="20">
        <v>62</v>
      </c>
      <c r="D62" s="20">
        <v>54</v>
      </c>
      <c r="E62" s="21">
        <f t="shared" si="3"/>
        <v>0.81578947368421051</v>
      </c>
      <c r="F62" s="21">
        <f t="shared" si="4"/>
        <v>0.87096774193548387</v>
      </c>
    </row>
    <row r="63" spans="1:6" ht="15" x14ac:dyDescent="0.25">
      <c r="A63" s="20">
        <f t="shared" si="2"/>
        <v>58</v>
      </c>
      <c r="B63" s="20">
        <v>56</v>
      </c>
      <c r="C63" s="20">
        <v>48</v>
      </c>
      <c r="D63" s="20">
        <v>32</v>
      </c>
      <c r="E63" s="21">
        <f t="shared" si="3"/>
        <v>0.8571428571428571</v>
      </c>
      <c r="F63" s="21">
        <f t="shared" si="4"/>
        <v>0.66666666666666663</v>
      </c>
    </row>
    <row r="64" spans="1:6" ht="15" x14ac:dyDescent="0.25">
      <c r="A64" s="20">
        <f t="shared" si="2"/>
        <v>59</v>
      </c>
      <c r="B64" s="20">
        <v>38</v>
      </c>
      <c r="C64" s="20">
        <v>36</v>
      </c>
      <c r="D64" s="20">
        <v>27</v>
      </c>
      <c r="E64" s="21">
        <f t="shared" si="3"/>
        <v>0.94736842105263153</v>
      </c>
      <c r="F64" s="21">
        <f t="shared" si="4"/>
        <v>0.75</v>
      </c>
    </row>
    <row r="65" spans="1:6" ht="15" x14ac:dyDescent="0.25">
      <c r="A65" s="20">
        <f t="shared" si="2"/>
        <v>60</v>
      </c>
      <c r="B65" s="20">
        <v>57</v>
      </c>
      <c r="C65" s="20">
        <v>50</v>
      </c>
      <c r="D65" s="20">
        <v>34</v>
      </c>
      <c r="E65" s="21">
        <f t="shared" si="3"/>
        <v>0.8771929824561403</v>
      </c>
      <c r="F65" s="21">
        <f t="shared" si="4"/>
        <v>0.68</v>
      </c>
    </row>
    <row r="66" spans="1:6" ht="15" x14ac:dyDescent="0.25">
      <c r="A66" s="20">
        <f t="shared" si="2"/>
        <v>61</v>
      </c>
      <c r="B66" s="20">
        <v>111</v>
      </c>
      <c r="C66" s="20">
        <v>52</v>
      </c>
      <c r="D66" s="20">
        <v>36</v>
      </c>
      <c r="E66" s="21">
        <f t="shared" si="3"/>
        <v>0.46846846846846846</v>
      </c>
      <c r="F66" s="21">
        <f t="shared" si="4"/>
        <v>0.69230769230769229</v>
      </c>
    </row>
    <row r="67" spans="1:6" ht="15" x14ac:dyDescent="0.25">
      <c r="A67" s="20">
        <f t="shared" si="2"/>
        <v>62</v>
      </c>
      <c r="B67" s="20">
        <v>24</v>
      </c>
      <c r="C67" s="20">
        <v>20</v>
      </c>
      <c r="D67" s="20">
        <v>20</v>
      </c>
      <c r="E67" s="21">
        <f t="shared" si="3"/>
        <v>0.83333333333333337</v>
      </c>
      <c r="F67" s="21">
        <f t="shared" si="4"/>
        <v>1</v>
      </c>
    </row>
    <row r="68" spans="1:6" ht="15" x14ac:dyDescent="0.25">
      <c r="A68" s="20">
        <f t="shared" si="2"/>
        <v>63</v>
      </c>
      <c r="B68" s="20">
        <v>37</v>
      </c>
      <c r="C68" s="20">
        <v>28</v>
      </c>
      <c r="D68" s="20">
        <v>27</v>
      </c>
      <c r="E68" s="21">
        <f t="shared" si="3"/>
        <v>0.7567567567567568</v>
      </c>
      <c r="F68" s="21">
        <f t="shared" si="4"/>
        <v>0.9642857142857143</v>
      </c>
    </row>
    <row r="69" spans="1:6" ht="15" x14ac:dyDescent="0.25">
      <c r="A69" s="20">
        <f t="shared" si="2"/>
        <v>64</v>
      </c>
      <c r="B69" s="20">
        <v>104</v>
      </c>
      <c r="C69" s="20">
        <v>93</v>
      </c>
      <c r="D69" s="20">
        <v>77</v>
      </c>
      <c r="E69" s="21">
        <f t="shared" si="3"/>
        <v>0.89423076923076927</v>
      </c>
      <c r="F69" s="21">
        <f t="shared" si="4"/>
        <v>0.82795698924731187</v>
      </c>
    </row>
    <row r="70" spans="1:6" ht="15" x14ac:dyDescent="0.25">
      <c r="A70" s="20">
        <f t="shared" si="2"/>
        <v>65</v>
      </c>
      <c r="B70" s="20">
        <v>20</v>
      </c>
      <c r="C70" s="20">
        <v>17</v>
      </c>
      <c r="D70" s="20">
        <v>13</v>
      </c>
      <c r="E70" s="21">
        <f t="shared" ref="E70:E101" si="5">C70/B70</f>
        <v>0.85</v>
      </c>
      <c r="F70" s="21">
        <f t="shared" ref="F70:F101" si="6">D70/C70</f>
        <v>0.76470588235294112</v>
      </c>
    </row>
    <row r="71" spans="1:6" ht="15" x14ac:dyDescent="0.25">
      <c r="A71" s="20">
        <f t="shared" ref="A71:A134" si="7">A70+1</f>
        <v>66</v>
      </c>
      <c r="B71" s="20">
        <v>236</v>
      </c>
      <c r="C71" s="20">
        <v>126</v>
      </c>
      <c r="D71" s="20">
        <v>104</v>
      </c>
      <c r="E71" s="21">
        <f t="shared" si="5"/>
        <v>0.53389830508474578</v>
      </c>
      <c r="F71" s="21">
        <f t="shared" si="6"/>
        <v>0.82539682539682535</v>
      </c>
    </row>
    <row r="72" spans="1:6" ht="15" x14ac:dyDescent="0.25">
      <c r="A72" s="20">
        <f t="shared" si="7"/>
        <v>67</v>
      </c>
      <c r="B72" s="20">
        <v>288</v>
      </c>
      <c r="C72" s="20">
        <v>151</v>
      </c>
      <c r="D72" s="20">
        <v>128</v>
      </c>
      <c r="E72" s="21">
        <f t="shared" si="5"/>
        <v>0.52430555555555558</v>
      </c>
      <c r="F72" s="21">
        <f t="shared" si="6"/>
        <v>0.84768211920529801</v>
      </c>
    </row>
    <row r="73" spans="1:6" ht="15" x14ac:dyDescent="0.25">
      <c r="A73" s="20">
        <f t="shared" si="7"/>
        <v>68</v>
      </c>
      <c r="B73" s="20">
        <v>422</v>
      </c>
      <c r="C73" s="20">
        <v>329</v>
      </c>
      <c r="D73" s="20">
        <v>73</v>
      </c>
      <c r="E73" s="21">
        <f t="shared" si="5"/>
        <v>0.77962085308056872</v>
      </c>
      <c r="F73" s="21">
        <f t="shared" si="6"/>
        <v>0.22188449848024316</v>
      </c>
    </row>
    <row r="74" spans="1:6" ht="15" x14ac:dyDescent="0.25">
      <c r="A74" s="20">
        <f t="shared" si="7"/>
        <v>69</v>
      </c>
      <c r="B74" s="20">
        <v>345</v>
      </c>
      <c r="C74" s="20">
        <v>261</v>
      </c>
      <c r="D74" s="20">
        <v>130</v>
      </c>
      <c r="E74" s="21">
        <f t="shared" si="5"/>
        <v>0.75652173913043474</v>
      </c>
      <c r="F74" s="21">
        <f t="shared" si="6"/>
        <v>0.49808429118773945</v>
      </c>
    </row>
    <row r="75" spans="1:6" ht="15" x14ac:dyDescent="0.25">
      <c r="A75" s="20">
        <f t="shared" si="7"/>
        <v>70</v>
      </c>
      <c r="B75" s="20">
        <v>874</v>
      </c>
      <c r="C75" s="20">
        <v>434</v>
      </c>
      <c r="D75" s="20">
        <v>158</v>
      </c>
      <c r="E75" s="21">
        <f t="shared" si="5"/>
        <v>0.49656750572082381</v>
      </c>
      <c r="F75" s="21">
        <f t="shared" si="6"/>
        <v>0.36405529953917048</v>
      </c>
    </row>
    <row r="76" spans="1:6" ht="15" x14ac:dyDescent="0.25">
      <c r="A76" s="20">
        <f t="shared" si="7"/>
        <v>71</v>
      </c>
      <c r="B76" s="20">
        <v>46</v>
      </c>
      <c r="C76" s="20">
        <v>46</v>
      </c>
      <c r="D76" s="20">
        <v>39</v>
      </c>
      <c r="E76" s="21">
        <f t="shared" si="5"/>
        <v>1</v>
      </c>
      <c r="F76" s="21">
        <f t="shared" si="6"/>
        <v>0.84782608695652173</v>
      </c>
    </row>
    <row r="77" spans="1:6" ht="15" x14ac:dyDescent="0.25">
      <c r="A77" s="20">
        <f t="shared" si="7"/>
        <v>72</v>
      </c>
      <c r="B77" s="20">
        <v>136</v>
      </c>
      <c r="C77" s="20">
        <v>113</v>
      </c>
      <c r="D77" s="20">
        <v>79</v>
      </c>
      <c r="E77" s="21">
        <f t="shared" si="5"/>
        <v>0.83088235294117652</v>
      </c>
      <c r="F77" s="21">
        <f t="shared" si="6"/>
        <v>0.69911504424778759</v>
      </c>
    </row>
    <row r="78" spans="1:6" ht="15" x14ac:dyDescent="0.25">
      <c r="A78" s="20">
        <f t="shared" si="7"/>
        <v>73</v>
      </c>
      <c r="B78" s="20">
        <v>225</v>
      </c>
      <c r="C78" s="20">
        <v>48</v>
      </c>
      <c r="D78" s="20">
        <v>43</v>
      </c>
      <c r="E78" s="21">
        <f t="shared" si="5"/>
        <v>0.21333333333333335</v>
      </c>
      <c r="F78" s="21">
        <f t="shared" si="6"/>
        <v>0.89583333333333337</v>
      </c>
    </row>
    <row r="79" spans="1:6" ht="15" x14ac:dyDescent="0.25">
      <c r="A79" s="20">
        <f t="shared" si="7"/>
        <v>74</v>
      </c>
      <c r="B79" s="20">
        <v>19</v>
      </c>
      <c r="C79" s="20">
        <v>17</v>
      </c>
      <c r="D79" s="20">
        <v>12</v>
      </c>
      <c r="E79" s="21">
        <f t="shared" si="5"/>
        <v>0.89473684210526316</v>
      </c>
      <c r="F79" s="21">
        <f t="shared" si="6"/>
        <v>0.70588235294117652</v>
      </c>
    </row>
    <row r="80" spans="1:6" ht="15" x14ac:dyDescent="0.25">
      <c r="A80" s="20">
        <f t="shared" si="7"/>
        <v>75</v>
      </c>
      <c r="B80" s="20">
        <v>26</v>
      </c>
      <c r="C80" s="20">
        <v>23</v>
      </c>
      <c r="D80" s="20">
        <v>9</v>
      </c>
      <c r="E80" s="21">
        <f t="shared" si="5"/>
        <v>0.88461538461538458</v>
      </c>
      <c r="F80" s="21">
        <f t="shared" si="6"/>
        <v>0.39130434782608697</v>
      </c>
    </row>
    <row r="81" spans="1:6" ht="15" x14ac:dyDescent="0.25">
      <c r="A81" s="20">
        <f t="shared" si="7"/>
        <v>76</v>
      </c>
      <c r="B81" s="20">
        <v>126</v>
      </c>
      <c r="C81" s="20">
        <v>65</v>
      </c>
      <c r="D81" s="20">
        <v>50</v>
      </c>
      <c r="E81" s="21">
        <f t="shared" si="5"/>
        <v>0.51587301587301593</v>
      </c>
      <c r="F81" s="21">
        <f t="shared" si="6"/>
        <v>0.76923076923076927</v>
      </c>
    </row>
    <row r="82" spans="1:6" ht="15" x14ac:dyDescent="0.25">
      <c r="A82" s="20">
        <f t="shared" si="7"/>
        <v>77</v>
      </c>
      <c r="B82" s="20">
        <v>89</v>
      </c>
      <c r="C82" s="20">
        <v>62</v>
      </c>
      <c r="D82" s="20">
        <v>40</v>
      </c>
      <c r="E82" s="21">
        <f t="shared" si="5"/>
        <v>0.6966292134831461</v>
      </c>
      <c r="F82" s="21">
        <f t="shared" si="6"/>
        <v>0.64516129032258063</v>
      </c>
    </row>
    <row r="83" spans="1:6" ht="15" x14ac:dyDescent="0.25">
      <c r="A83" s="20">
        <f t="shared" si="7"/>
        <v>78</v>
      </c>
      <c r="B83" s="20">
        <v>76</v>
      </c>
      <c r="C83" s="20">
        <v>49</v>
      </c>
      <c r="D83" s="20">
        <v>49</v>
      </c>
      <c r="E83" s="21">
        <f t="shared" si="5"/>
        <v>0.64473684210526316</v>
      </c>
      <c r="F83" s="21">
        <f t="shared" si="6"/>
        <v>1</v>
      </c>
    </row>
    <row r="84" spans="1:6" ht="15" x14ac:dyDescent="0.25">
      <c r="A84" s="20">
        <f t="shared" si="7"/>
        <v>79</v>
      </c>
      <c r="B84" s="20">
        <v>340</v>
      </c>
      <c r="C84" s="20">
        <v>211</v>
      </c>
      <c r="D84" s="20">
        <v>104</v>
      </c>
      <c r="E84" s="21">
        <f t="shared" si="5"/>
        <v>0.62058823529411766</v>
      </c>
      <c r="F84" s="21">
        <f t="shared" si="6"/>
        <v>0.49289099526066349</v>
      </c>
    </row>
    <row r="85" spans="1:6" ht="15" x14ac:dyDescent="0.25">
      <c r="A85" s="20">
        <f t="shared" si="7"/>
        <v>80</v>
      </c>
      <c r="B85" s="20">
        <v>84</v>
      </c>
      <c r="C85" s="20">
        <v>36</v>
      </c>
      <c r="D85" s="20">
        <v>31</v>
      </c>
      <c r="E85" s="21">
        <f t="shared" si="5"/>
        <v>0.42857142857142855</v>
      </c>
      <c r="F85" s="21">
        <f t="shared" si="6"/>
        <v>0.86111111111111116</v>
      </c>
    </row>
    <row r="86" spans="1:6" ht="15" x14ac:dyDescent="0.25">
      <c r="A86" s="20">
        <f t="shared" si="7"/>
        <v>81</v>
      </c>
      <c r="B86" s="20">
        <v>8</v>
      </c>
      <c r="C86" s="20">
        <v>7</v>
      </c>
      <c r="D86" s="20">
        <v>6</v>
      </c>
      <c r="E86" s="21">
        <f t="shared" si="5"/>
        <v>0.875</v>
      </c>
      <c r="F86" s="21">
        <f t="shared" si="6"/>
        <v>0.8571428571428571</v>
      </c>
    </row>
    <row r="87" spans="1:6" ht="15" x14ac:dyDescent="0.25">
      <c r="A87" s="20">
        <f t="shared" si="7"/>
        <v>82</v>
      </c>
      <c r="B87" s="20">
        <v>92</v>
      </c>
      <c r="C87" s="20">
        <v>55</v>
      </c>
      <c r="D87" s="20">
        <v>15</v>
      </c>
      <c r="E87" s="21">
        <f t="shared" si="5"/>
        <v>0.59782608695652173</v>
      </c>
      <c r="F87" s="21">
        <f t="shared" si="6"/>
        <v>0.27272727272727271</v>
      </c>
    </row>
    <row r="88" spans="1:6" ht="15" x14ac:dyDescent="0.25">
      <c r="A88" s="20">
        <f t="shared" si="7"/>
        <v>83</v>
      </c>
      <c r="B88" s="20">
        <v>37</v>
      </c>
      <c r="C88" s="20">
        <v>37</v>
      </c>
      <c r="D88" s="20">
        <v>29</v>
      </c>
      <c r="E88" s="21">
        <f t="shared" si="5"/>
        <v>1</v>
      </c>
      <c r="F88" s="21">
        <f t="shared" si="6"/>
        <v>0.78378378378378377</v>
      </c>
    </row>
    <row r="89" spans="1:6" ht="15" x14ac:dyDescent="0.25">
      <c r="A89" s="20">
        <f t="shared" si="7"/>
        <v>84</v>
      </c>
      <c r="B89" s="20">
        <v>161</v>
      </c>
      <c r="C89" s="20">
        <v>94</v>
      </c>
      <c r="D89" s="20">
        <v>58</v>
      </c>
      <c r="E89" s="21">
        <f t="shared" si="5"/>
        <v>0.58385093167701863</v>
      </c>
      <c r="F89" s="21">
        <f t="shared" si="6"/>
        <v>0.61702127659574468</v>
      </c>
    </row>
    <row r="90" spans="1:6" ht="15" x14ac:dyDescent="0.25">
      <c r="A90" s="20">
        <f t="shared" si="7"/>
        <v>85</v>
      </c>
      <c r="B90" s="20">
        <v>220</v>
      </c>
      <c r="C90" s="20">
        <v>128</v>
      </c>
      <c r="D90" s="20">
        <v>82</v>
      </c>
      <c r="E90" s="21">
        <f t="shared" si="5"/>
        <v>0.58181818181818179</v>
      </c>
      <c r="F90" s="21">
        <f t="shared" si="6"/>
        <v>0.640625</v>
      </c>
    </row>
    <row r="91" spans="1:6" ht="15" x14ac:dyDescent="0.25">
      <c r="A91" s="20">
        <f t="shared" si="7"/>
        <v>86</v>
      </c>
      <c r="B91" s="20">
        <v>370</v>
      </c>
      <c r="C91" s="20">
        <v>190</v>
      </c>
      <c r="D91" s="20">
        <v>175</v>
      </c>
      <c r="E91" s="21">
        <f t="shared" si="5"/>
        <v>0.51351351351351349</v>
      </c>
      <c r="F91" s="21">
        <f t="shared" si="6"/>
        <v>0.92105263157894735</v>
      </c>
    </row>
    <row r="92" spans="1:6" ht="15" x14ac:dyDescent="0.25">
      <c r="A92" s="20">
        <f t="shared" si="7"/>
        <v>87</v>
      </c>
      <c r="B92" s="20">
        <v>468</v>
      </c>
      <c r="C92" s="20">
        <v>269</v>
      </c>
      <c r="D92" s="20">
        <v>174</v>
      </c>
      <c r="E92" s="21">
        <f t="shared" si="5"/>
        <v>0.57478632478632474</v>
      </c>
      <c r="F92" s="21">
        <f t="shared" si="6"/>
        <v>0.64684014869888473</v>
      </c>
    </row>
    <row r="93" spans="1:6" ht="15" x14ac:dyDescent="0.25">
      <c r="A93" s="20">
        <f t="shared" si="7"/>
        <v>88</v>
      </c>
      <c r="B93" s="20">
        <v>299</v>
      </c>
      <c r="C93" s="20">
        <v>250</v>
      </c>
      <c r="D93" s="20">
        <v>160</v>
      </c>
      <c r="E93" s="21">
        <f t="shared" si="5"/>
        <v>0.83612040133779264</v>
      </c>
      <c r="F93" s="21">
        <f t="shared" si="6"/>
        <v>0.64</v>
      </c>
    </row>
    <row r="94" spans="1:6" ht="15" x14ac:dyDescent="0.25">
      <c r="A94" s="20">
        <f t="shared" si="7"/>
        <v>89</v>
      </c>
      <c r="B94" s="20">
        <v>192</v>
      </c>
      <c r="C94" s="20">
        <v>143</v>
      </c>
      <c r="D94" s="20">
        <v>78</v>
      </c>
      <c r="E94" s="21">
        <f t="shared" si="5"/>
        <v>0.74479166666666663</v>
      </c>
      <c r="F94" s="21">
        <f t="shared" si="6"/>
        <v>0.54545454545454541</v>
      </c>
    </row>
    <row r="95" spans="1:6" ht="15" x14ac:dyDescent="0.25">
      <c r="A95" s="20">
        <f t="shared" si="7"/>
        <v>90</v>
      </c>
      <c r="B95" s="20">
        <v>28</v>
      </c>
      <c r="C95" s="20">
        <v>23</v>
      </c>
      <c r="D95" s="20">
        <v>22</v>
      </c>
      <c r="E95" s="21">
        <f t="shared" si="5"/>
        <v>0.8214285714285714</v>
      </c>
      <c r="F95" s="21">
        <f t="shared" si="6"/>
        <v>0.95652173913043481</v>
      </c>
    </row>
    <row r="96" spans="1:6" ht="15" x14ac:dyDescent="0.25">
      <c r="A96" s="20">
        <f t="shared" si="7"/>
        <v>91</v>
      </c>
      <c r="B96" s="20">
        <v>34</v>
      </c>
      <c r="C96" s="20">
        <v>32</v>
      </c>
      <c r="D96" s="20">
        <v>32</v>
      </c>
      <c r="E96" s="21">
        <f t="shared" si="5"/>
        <v>0.94117647058823528</v>
      </c>
      <c r="F96" s="21">
        <f t="shared" si="6"/>
        <v>1</v>
      </c>
    </row>
    <row r="97" spans="1:6" ht="15" x14ac:dyDescent="0.25">
      <c r="A97" s="20">
        <f t="shared" si="7"/>
        <v>92</v>
      </c>
      <c r="B97" s="20">
        <v>176</v>
      </c>
      <c r="C97" s="20">
        <v>162</v>
      </c>
      <c r="D97" s="20">
        <v>97</v>
      </c>
      <c r="E97" s="21">
        <f t="shared" si="5"/>
        <v>0.92045454545454541</v>
      </c>
      <c r="F97" s="21">
        <f t="shared" si="6"/>
        <v>0.59876543209876543</v>
      </c>
    </row>
    <row r="98" spans="1:6" ht="15" x14ac:dyDescent="0.25">
      <c r="A98" s="20">
        <f t="shared" si="7"/>
        <v>93</v>
      </c>
      <c r="B98" s="20">
        <v>33</v>
      </c>
      <c r="C98" s="20">
        <v>20</v>
      </c>
      <c r="D98" s="20">
        <v>15</v>
      </c>
      <c r="E98" s="21">
        <f t="shared" si="5"/>
        <v>0.60606060606060608</v>
      </c>
      <c r="F98" s="21">
        <f t="shared" si="6"/>
        <v>0.75</v>
      </c>
    </row>
    <row r="99" spans="1:6" ht="15" x14ac:dyDescent="0.25">
      <c r="A99" s="20">
        <f t="shared" si="7"/>
        <v>94</v>
      </c>
      <c r="B99" s="20">
        <v>115</v>
      </c>
      <c r="C99" s="20">
        <v>54</v>
      </c>
      <c r="D99" s="20">
        <v>36</v>
      </c>
      <c r="E99" s="21">
        <f t="shared" si="5"/>
        <v>0.46956521739130436</v>
      </c>
      <c r="F99" s="21">
        <f t="shared" si="6"/>
        <v>0.66666666666666663</v>
      </c>
    </row>
    <row r="100" spans="1:6" ht="15" x14ac:dyDescent="0.25">
      <c r="A100" s="20">
        <f t="shared" si="7"/>
        <v>95</v>
      </c>
      <c r="B100" s="20">
        <v>31</v>
      </c>
      <c r="C100" s="20">
        <v>27</v>
      </c>
      <c r="D100" s="20">
        <v>23</v>
      </c>
      <c r="E100" s="21">
        <f t="shared" si="5"/>
        <v>0.87096774193548387</v>
      </c>
      <c r="F100" s="21">
        <f t="shared" si="6"/>
        <v>0.85185185185185186</v>
      </c>
    </row>
    <row r="101" spans="1:6" ht="15" x14ac:dyDescent="0.25">
      <c r="A101" s="20">
        <f t="shared" si="7"/>
        <v>96</v>
      </c>
      <c r="B101" s="20">
        <v>597</v>
      </c>
      <c r="C101" s="20">
        <v>452</v>
      </c>
      <c r="D101" s="20">
        <v>320</v>
      </c>
      <c r="E101" s="21">
        <f t="shared" si="5"/>
        <v>0.75711892797319935</v>
      </c>
      <c r="F101" s="21">
        <f t="shared" si="6"/>
        <v>0.70796460176991149</v>
      </c>
    </row>
    <row r="102" spans="1:6" ht="15" x14ac:dyDescent="0.25">
      <c r="A102" s="20">
        <f t="shared" si="7"/>
        <v>97</v>
      </c>
      <c r="B102" s="20">
        <v>151</v>
      </c>
      <c r="C102" s="20">
        <v>47</v>
      </c>
      <c r="D102" s="20">
        <v>29</v>
      </c>
      <c r="E102" s="21">
        <f t="shared" ref="E102:E133" si="8">C102/B102</f>
        <v>0.31125827814569534</v>
      </c>
      <c r="F102" s="21">
        <f t="shared" ref="F102:F133" si="9">D102/C102</f>
        <v>0.61702127659574468</v>
      </c>
    </row>
    <row r="103" spans="1:6" ht="15" x14ac:dyDescent="0.25">
      <c r="A103" s="20">
        <f t="shared" si="7"/>
        <v>98</v>
      </c>
      <c r="B103" s="20">
        <v>30</v>
      </c>
      <c r="C103" s="20">
        <v>24</v>
      </c>
      <c r="D103" s="20">
        <v>19</v>
      </c>
      <c r="E103" s="21">
        <f t="shared" si="8"/>
        <v>0.8</v>
      </c>
      <c r="F103" s="21">
        <f t="shared" si="9"/>
        <v>0.79166666666666663</v>
      </c>
    </row>
    <row r="104" spans="1:6" ht="15" x14ac:dyDescent="0.25">
      <c r="A104" s="20">
        <f t="shared" si="7"/>
        <v>99</v>
      </c>
      <c r="B104" s="20">
        <v>178</v>
      </c>
      <c r="C104" s="20">
        <v>96</v>
      </c>
      <c r="D104" s="20">
        <v>46</v>
      </c>
      <c r="E104" s="21">
        <f t="shared" si="8"/>
        <v>0.5393258426966292</v>
      </c>
      <c r="F104" s="21">
        <f t="shared" si="9"/>
        <v>0.47916666666666669</v>
      </c>
    </row>
    <row r="105" spans="1:6" ht="15" x14ac:dyDescent="0.25">
      <c r="A105" s="20">
        <f t="shared" si="7"/>
        <v>100</v>
      </c>
      <c r="B105" s="20">
        <v>21</v>
      </c>
      <c r="C105" s="20">
        <v>18</v>
      </c>
      <c r="D105" s="20">
        <v>16</v>
      </c>
      <c r="E105" s="21">
        <f t="shared" si="8"/>
        <v>0.8571428571428571</v>
      </c>
      <c r="F105" s="21">
        <f t="shared" si="9"/>
        <v>0.88888888888888884</v>
      </c>
    </row>
    <row r="106" spans="1:6" ht="15" x14ac:dyDescent="0.25">
      <c r="A106" s="20">
        <f t="shared" si="7"/>
        <v>101</v>
      </c>
      <c r="B106" s="20">
        <v>109</v>
      </c>
      <c r="C106" s="20">
        <v>47</v>
      </c>
      <c r="D106" s="20">
        <v>35</v>
      </c>
      <c r="E106" s="21">
        <f t="shared" si="8"/>
        <v>0.43119266055045874</v>
      </c>
      <c r="F106" s="21">
        <f t="shared" si="9"/>
        <v>0.74468085106382975</v>
      </c>
    </row>
    <row r="107" spans="1:6" ht="15" x14ac:dyDescent="0.25">
      <c r="A107" s="20">
        <f t="shared" si="7"/>
        <v>102</v>
      </c>
      <c r="B107" s="20">
        <v>41</v>
      </c>
      <c r="C107" s="20">
        <v>37</v>
      </c>
      <c r="D107" s="20">
        <v>32</v>
      </c>
      <c r="E107" s="21">
        <f t="shared" si="8"/>
        <v>0.90243902439024393</v>
      </c>
      <c r="F107" s="21">
        <f t="shared" si="9"/>
        <v>0.86486486486486491</v>
      </c>
    </row>
    <row r="108" spans="1:6" ht="15" x14ac:dyDescent="0.25">
      <c r="A108" s="20">
        <f t="shared" si="7"/>
        <v>103</v>
      </c>
      <c r="B108" s="20">
        <v>40</v>
      </c>
      <c r="C108" s="20">
        <v>34</v>
      </c>
      <c r="D108" s="20">
        <v>31</v>
      </c>
      <c r="E108" s="21">
        <f t="shared" si="8"/>
        <v>0.85</v>
      </c>
      <c r="F108" s="21">
        <f t="shared" si="9"/>
        <v>0.91176470588235292</v>
      </c>
    </row>
    <row r="109" spans="1:6" ht="15" x14ac:dyDescent="0.25">
      <c r="A109" s="20">
        <f t="shared" si="7"/>
        <v>104</v>
      </c>
      <c r="B109" s="20">
        <v>152</v>
      </c>
      <c r="C109" s="20">
        <v>127</v>
      </c>
      <c r="D109" s="20">
        <v>102</v>
      </c>
      <c r="E109" s="21">
        <f t="shared" si="8"/>
        <v>0.83552631578947367</v>
      </c>
      <c r="F109" s="21">
        <f t="shared" si="9"/>
        <v>0.80314960629921262</v>
      </c>
    </row>
    <row r="110" spans="1:6" ht="15" x14ac:dyDescent="0.25">
      <c r="A110" s="20">
        <f t="shared" si="7"/>
        <v>105</v>
      </c>
      <c r="B110" s="20">
        <v>42</v>
      </c>
      <c r="C110" s="20">
        <v>34</v>
      </c>
      <c r="D110" s="20">
        <v>24</v>
      </c>
      <c r="E110" s="21">
        <f t="shared" si="8"/>
        <v>0.80952380952380953</v>
      </c>
      <c r="F110" s="21">
        <f t="shared" si="9"/>
        <v>0.70588235294117652</v>
      </c>
    </row>
    <row r="111" spans="1:6" ht="15" x14ac:dyDescent="0.25">
      <c r="A111" s="20">
        <f t="shared" si="7"/>
        <v>106</v>
      </c>
      <c r="B111" s="20">
        <v>9</v>
      </c>
      <c r="C111" s="20">
        <v>9</v>
      </c>
      <c r="D111" s="20">
        <v>7</v>
      </c>
      <c r="E111" s="21">
        <f t="shared" si="8"/>
        <v>1</v>
      </c>
      <c r="F111" s="21">
        <f t="shared" si="9"/>
        <v>0.77777777777777779</v>
      </c>
    </row>
    <row r="112" spans="1:6" ht="15" x14ac:dyDescent="0.25">
      <c r="A112" s="20">
        <f t="shared" si="7"/>
        <v>107</v>
      </c>
      <c r="B112" s="20">
        <v>188</v>
      </c>
      <c r="C112" s="20">
        <v>112</v>
      </c>
      <c r="D112" s="20">
        <v>85</v>
      </c>
      <c r="E112" s="21">
        <f t="shared" si="8"/>
        <v>0.5957446808510638</v>
      </c>
      <c r="F112" s="21">
        <f t="shared" si="9"/>
        <v>0.7589285714285714</v>
      </c>
    </row>
    <row r="113" spans="1:6" ht="15" x14ac:dyDescent="0.25">
      <c r="A113" s="20">
        <f t="shared" si="7"/>
        <v>108</v>
      </c>
      <c r="B113" s="20">
        <v>172</v>
      </c>
      <c r="C113" s="20">
        <v>103</v>
      </c>
      <c r="D113" s="20">
        <v>71</v>
      </c>
      <c r="E113" s="21">
        <f t="shared" si="8"/>
        <v>0.59883720930232553</v>
      </c>
      <c r="F113" s="21">
        <f t="shared" si="9"/>
        <v>0.68932038834951459</v>
      </c>
    </row>
    <row r="114" spans="1:6" ht="15" x14ac:dyDescent="0.25">
      <c r="A114" s="20">
        <f t="shared" si="7"/>
        <v>109</v>
      </c>
      <c r="B114" s="20">
        <v>307</v>
      </c>
      <c r="C114" s="20">
        <v>187</v>
      </c>
      <c r="D114" s="20">
        <v>80</v>
      </c>
      <c r="E114" s="21">
        <f t="shared" si="8"/>
        <v>0.60912052117263848</v>
      </c>
      <c r="F114" s="21">
        <f t="shared" si="9"/>
        <v>0.42780748663101603</v>
      </c>
    </row>
    <row r="115" spans="1:6" ht="15" x14ac:dyDescent="0.25">
      <c r="A115" s="20">
        <f t="shared" si="7"/>
        <v>110</v>
      </c>
      <c r="B115" s="20">
        <v>102</v>
      </c>
      <c r="C115" s="20">
        <v>65</v>
      </c>
      <c r="D115" s="20">
        <v>42</v>
      </c>
      <c r="E115" s="21">
        <f t="shared" si="8"/>
        <v>0.63725490196078427</v>
      </c>
      <c r="F115" s="21">
        <f t="shared" si="9"/>
        <v>0.64615384615384619</v>
      </c>
    </row>
    <row r="116" spans="1:6" ht="15" x14ac:dyDescent="0.25">
      <c r="A116" s="20">
        <f t="shared" si="7"/>
        <v>111</v>
      </c>
      <c r="B116" s="20">
        <v>69</v>
      </c>
      <c r="C116" s="20">
        <v>33</v>
      </c>
      <c r="D116" s="20">
        <v>22</v>
      </c>
      <c r="E116" s="21">
        <f t="shared" si="8"/>
        <v>0.47826086956521741</v>
      </c>
      <c r="F116" s="21">
        <f t="shared" si="9"/>
        <v>0.66666666666666663</v>
      </c>
    </row>
    <row r="117" spans="1:6" ht="15" x14ac:dyDescent="0.25">
      <c r="A117" s="20">
        <f t="shared" si="7"/>
        <v>112</v>
      </c>
      <c r="B117" s="20">
        <v>84</v>
      </c>
      <c r="C117" s="20">
        <v>75</v>
      </c>
      <c r="D117" s="20">
        <v>59</v>
      </c>
      <c r="E117" s="21">
        <f t="shared" si="8"/>
        <v>0.8928571428571429</v>
      </c>
      <c r="F117" s="21">
        <f t="shared" si="9"/>
        <v>0.78666666666666663</v>
      </c>
    </row>
    <row r="118" spans="1:6" ht="15" x14ac:dyDescent="0.25">
      <c r="A118" s="20">
        <f t="shared" si="7"/>
        <v>113</v>
      </c>
      <c r="B118" s="20">
        <v>65</v>
      </c>
      <c r="C118" s="20">
        <v>55</v>
      </c>
      <c r="D118" s="20">
        <v>30</v>
      </c>
      <c r="E118" s="21">
        <f t="shared" si="8"/>
        <v>0.84615384615384615</v>
      </c>
      <c r="F118" s="21">
        <f t="shared" si="9"/>
        <v>0.54545454545454541</v>
      </c>
    </row>
    <row r="119" spans="1:6" ht="15" x14ac:dyDescent="0.25">
      <c r="A119" s="20">
        <f t="shared" si="7"/>
        <v>114</v>
      </c>
      <c r="B119" s="20">
        <v>49</v>
      </c>
      <c r="C119" s="20">
        <v>35</v>
      </c>
      <c r="D119" s="20">
        <v>30</v>
      </c>
      <c r="E119" s="21">
        <f t="shared" si="8"/>
        <v>0.7142857142857143</v>
      </c>
      <c r="F119" s="21">
        <f t="shared" si="9"/>
        <v>0.8571428571428571</v>
      </c>
    </row>
    <row r="120" spans="1:6" ht="15" x14ac:dyDescent="0.25">
      <c r="A120" s="20">
        <f t="shared" si="7"/>
        <v>115</v>
      </c>
      <c r="B120" s="20">
        <v>110</v>
      </c>
      <c r="C120" s="20">
        <v>63</v>
      </c>
      <c r="D120" s="20">
        <v>24</v>
      </c>
      <c r="E120" s="21">
        <f t="shared" si="8"/>
        <v>0.57272727272727275</v>
      </c>
      <c r="F120" s="21">
        <f t="shared" si="9"/>
        <v>0.38095238095238093</v>
      </c>
    </row>
    <row r="121" spans="1:6" ht="15" x14ac:dyDescent="0.25">
      <c r="A121" s="20">
        <f t="shared" si="7"/>
        <v>116</v>
      </c>
      <c r="B121" s="20">
        <v>125</v>
      </c>
      <c r="C121" s="20">
        <v>31</v>
      </c>
      <c r="D121" s="20">
        <v>27</v>
      </c>
      <c r="E121" s="21">
        <f t="shared" si="8"/>
        <v>0.248</v>
      </c>
      <c r="F121" s="21">
        <f t="shared" si="9"/>
        <v>0.87096774193548387</v>
      </c>
    </row>
    <row r="122" spans="1:6" ht="15" x14ac:dyDescent="0.25">
      <c r="A122" s="20">
        <f t="shared" si="7"/>
        <v>117</v>
      </c>
      <c r="B122" s="20">
        <v>39</v>
      </c>
      <c r="C122" s="20">
        <v>30</v>
      </c>
      <c r="D122" s="20">
        <v>17</v>
      </c>
      <c r="E122" s="21">
        <f t="shared" si="8"/>
        <v>0.76923076923076927</v>
      </c>
      <c r="F122" s="21">
        <f t="shared" si="9"/>
        <v>0.56666666666666665</v>
      </c>
    </row>
    <row r="123" spans="1:6" ht="15" x14ac:dyDescent="0.25">
      <c r="A123" s="20">
        <f t="shared" si="7"/>
        <v>118</v>
      </c>
      <c r="B123" s="20">
        <v>66</v>
      </c>
      <c r="C123" s="20">
        <v>34</v>
      </c>
      <c r="D123" s="20">
        <v>34</v>
      </c>
      <c r="E123" s="21">
        <f t="shared" si="8"/>
        <v>0.51515151515151514</v>
      </c>
      <c r="F123" s="21">
        <f t="shared" si="9"/>
        <v>1</v>
      </c>
    </row>
    <row r="124" spans="1:6" ht="15" x14ac:dyDescent="0.25">
      <c r="A124" s="20">
        <f t="shared" si="7"/>
        <v>119</v>
      </c>
      <c r="B124" s="20">
        <v>56</v>
      </c>
      <c r="C124" s="20">
        <v>48</v>
      </c>
      <c r="D124" s="20">
        <v>45</v>
      </c>
      <c r="E124" s="21">
        <f t="shared" si="8"/>
        <v>0.8571428571428571</v>
      </c>
      <c r="F124" s="21">
        <f t="shared" si="9"/>
        <v>0.9375</v>
      </c>
    </row>
    <row r="125" spans="1:6" ht="15" x14ac:dyDescent="0.25">
      <c r="A125" s="20">
        <f t="shared" si="7"/>
        <v>120</v>
      </c>
      <c r="B125" s="20">
        <v>65</v>
      </c>
      <c r="C125" s="20">
        <v>47</v>
      </c>
      <c r="D125" s="20">
        <v>43</v>
      </c>
      <c r="E125" s="21">
        <f t="shared" si="8"/>
        <v>0.72307692307692306</v>
      </c>
      <c r="F125" s="21">
        <f t="shared" si="9"/>
        <v>0.91489361702127658</v>
      </c>
    </row>
    <row r="126" spans="1:6" ht="15" x14ac:dyDescent="0.25">
      <c r="A126" s="20">
        <f t="shared" si="7"/>
        <v>121</v>
      </c>
      <c r="B126" s="20">
        <v>133</v>
      </c>
      <c r="C126" s="20">
        <v>106</v>
      </c>
      <c r="D126" s="20">
        <v>80</v>
      </c>
      <c r="E126" s="21">
        <f t="shared" si="8"/>
        <v>0.79699248120300747</v>
      </c>
      <c r="F126" s="21">
        <f t="shared" si="9"/>
        <v>0.75471698113207553</v>
      </c>
    </row>
    <row r="127" spans="1:6" ht="15" x14ac:dyDescent="0.25">
      <c r="A127" s="20">
        <f t="shared" si="7"/>
        <v>122</v>
      </c>
      <c r="B127" s="20">
        <v>365</v>
      </c>
      <c r="C127" s="20">
        <v>135</v>
      </c>
      <c r="D127" s="20">
        <v>74</v>
      </c>
      <c r="E127" s="21">
        <f t="shared" si="8"/>
        <v>0.36986301369863012</v>
      </c>
      <c r="F127" s="21">
        <f t="shared" si="9"/>
        <v>0.54814814814814816</v>
      </c>
    </row>
    <row r="128" spans="1:6" ht="15" x14ac:dyDescent="0.25">
      <c r="A128" s="20">
        <f t="shared" si="7"/>
        <v>123</v>
      </c>
      <c r="B128" s="20">
        <v>308</v>
      </c>
      <c r="C128" s="20">
        <v>212</v>
      </c>
      <c r="D128" s="20">
        <v>97</v>
      </c>
      <c r="E128" s="21">
        <f t="shared" si="8"/>
        <v>0.68831168831168832</v>
      </c>
      <c r="F128" s="21">
        <f t="shared" si="9"/>
        <v>0.45754716981132076</v>
      </c>
    </row>
    <row r="129" spans="1:6" ht="15" x14ac:dyDescent="0.25">
      <c r="A129" s="20">
        <f t="shared" si="7"/>
        <v>124</v>
      </c>
      <c r="B129" s="20">
        <v>654</v>
      </c>
      <c r="C129" s="20">
        <v>397</v>
      </c>
      <c r="D129" s="20">
        <v>139</v>
      </c>
      <c r="E129" s="21">
        <f t="shared" si="8"/>
        <v>0.60703363914373087</v>
      </c>
      <c r="F129" s="21">
        <f t="shared" si="9"/>
        <v>0.3501259445843829</v>
      </c>
    </row>
    <row r="130" spans="1:6" ht="15" x14ac:dyDescent="0.25">
      <c r="A130" s="20">
        <f t="shared" si="7"/>
        <v>125</v>
      </c>
      <c r="B130" s="20">
        <v>18</v>
      </c>
      <c r="C130" s="20">
        <v>12</v>
      </c>
      <c r="D130" s="20">
        <v>12</v>
      </c>
      <c r="E130" s="21">
        <f t="shared" si="8"/>
        <v>0.66666666666666663</v>
      </c>
      <c r="F130" s="21">
        <f t="shared" si="9"/>
        <v>1</v>
      </c>
    </row>
    <row r="131" spans="1:6" ht="15" x14ac:dyDescent="0.25">
      <c r="A131" s="20">
        <f t="shared" si="7"/>
        <v>126</v>
      </c>
      <c r="B131" s="20">
        <v>98</v>
      </c>
      <c r="C131" s="20">
        <v>58</v>
      </c>
      <c r="D131" s="20">
        <v>37</v>
      </c>
      <c r="E131" s="21">
        <f t="shared" si="8"/>
        <v>0.59183673469387754</v>
      </c>
      <c r="F131" s="21">
        <f t="shared" si="9"/>
        <v>0.63793103448275867</v>
      </c>
    </row>
    <row r="132" spans="1:6" ht="15" x14ac:dyDescent="0.25">
      <c r="A132" s="20">
        <f t="shared" si="7"/>
        <v>127</v>
      </c>
      <c r="B132" s="20">
        <v>131</v>
      </c>
      <c r="C132" s="20">
        <v>73</v>
      </c>
      <c r="D132" s="20">
        <v>49</v>
      </c>
      <c r="E132" s="21">
        <f t="shared" si="8"/>
        <v>0.5572519083969466</v>
      </c>
      <c r="F132" s="21">
        <f t="shared" si="9"/>
        <v>0.67123287671232879</v>
      </c>
    </row>
    <row r="133" spans="1:6" ht="15" x14ac:dyDescent="0.25">
      <c r="A133" s="20">
        <f t="shared" si="7"/>
        <v>128</v>
      </c>
      <c r="B133" s="20">
        <v>68</v>
      </c>
      <c r="C133" s="20">
        <v>39</v>
      </c>
      <c r="D133" s="20">
        <v>29</v>
      </c>
      <c r="E133" s="21">
        <f t="shared" si="8"/>
        <v>0.57352941176470584</v>
      </c>
      <c r="F133" s="21">
        <f t="shared" si="9"/>
        <v>0.74358974358974361</v>
      </c>
    </row>
    <row r="134" spans="1:6" ht="15" x14ac:dyDescent="0.25">
      <c r="A134" s="20">
        <f t="shared" si="7"/>
        <v>129</v>
      </c>
      <c r="B134" s="20">
        <v>419</v>
      </c>
      <c r="C134" s="20">
        <v>302</v>
      </c>
      <c r="D134" s="20">
        <v>167</v>
      </c>
      <c r="E134" s="21">
        <f t="shared" ref="E134:E159" si="10">C134/B134</f>
        <v>0.72076372315035797</v>
      </c>
      <c r="F134" s="21">
        <f t="shared" ref="F134:F159" si="11">D134/C134</f>
        <v>0.55298013245033117</v>
      </c>
    </row>
    <row r="135" spans="1:6" ht="15" x14ac:dyDescent="0.25">
      <c r="A135" s="20">
        <f t="shared" ref="A135:A159" si="12">A134+1</f>
        <v>130</v>
      </c>
      <c r="B135" s="20">
        <v>60</v>
      </c>
      <c r="C135" s="20">
        <v>49</v>
      </c>
      <c r="D135" s="20">
        <v>38</v>
      </c>
      <c r="E135" s="21">
        <f t="shared" si="10"/>
        <v>0.81666666666666665</v>
      </c>
      <c r="F135" s="21">
        <f t="shared" si="11"/>
        <v>0.77551020408163263</v>
      </c>
    </row>
    <row r="136" spans="1:6" ht="15" x14ac:dyDescent="0.25">
      <c r="A136" s="20">
        <f t="shared" si="12"/>
        <v>131</v>
      </c>
      <c r="B136" s="20">
        <v>52</v>
      </c>
      <c r="C136" s="20">
        <v>44</v>
      </c>
      <c r="D136" s="20">
        <v>35</v>
      </c>
      <c r="E136" s="21">
        <f t="shared" si="10"/>
        <v>0.84615384615384615</v>
      </c>
      <c r="F136" s="21">
        <f t="shared" si="11"/>
        <v>0.79545454545454541</v>
      </c>
    </row>
    <row r="137" spans="1:6" ht="15" x14ac:dyDescent="0.25">
      <c r="A137" s="20">
        <f t="shared" si="12"/>
        <v>132</v>
      </c>
      <c r="B137" s="20">
        <v>118</v>
      </c>
      <c r="C137" s="20">
        <v>88</v>
      </c>
      <c r="D137" s="20">
        <v>57</v>
      </c>
      <c r="E137" s="21">
        <f t="shared" si="10"/>
        <v>0.74576271186440679</v>
      </c>
      <c r="F137" s="21">
        <f t="shared" si="11"/>
        <v>0.64772727272727271</v>
      </c>
    </row>
    <row r="138" spans="1:6" ht="15" x14ac:dyDescent="0.25">
      <c r="A138" s="20">
        <f t="shared" si="12"/>
        <v>133</v>
      </c>
      <c r="B138" s="20">
        <v>21</v>
      </c>
      <c r="C138" s="20">
        <v>15</v>
      </c>
      <c r="D138" s="20">
        <v>12</v>
      </c>
      <c r="E138" s="21">
        <f t="shared" si="10"/>
        <v>0.7142857142857143</v>
      </c>
      <c r="F138" s="21">
        <f t="shared" si="11"/>
        <v>0.8</v>
      </c>
    </row>
    <row r="139" spans="1:6" ht="15" x14ac:dyDescent="0.25">
      <c r="A139" s="20">
        <f t="shared" si="12"/>
        <v>134</v>
      </c>
      <c r="B139" s="20">
        <v>49</v>
      </c>
      <c r="C139" s="20">
        <v>48</v>
      </c>
      <c r="D139" s="20">
        <v>43</v>
      </c>
      <c r="E139" s="21">
        <f t="shared" si="10"/>
        <v>0.97959183673469385</v>
      </c>
      <c r="F139" s="21">
        <f t="shared" si="11"/>
        <v>0.89583333333333337</v>
      </c>
    </row>
    <row r="140" spans="1:6" ht="15" x14ac:dyDescent="0.25">
      <c r="A140" s="20">
        <f t="shared" si="12"/>
        <v>135</v>
      </c>
      <c r="B140" s="20">
        <v>193</v>
      </c>
      <c r="C140" s="20">
        <v>129</v>
      </c>
      <c r="D140" s="20">
        <v>74</v>
      </c>
      <c r="E140" s="21">
        <f t="shared" si="10"/>
        <v>0.66839378238341973</v>
      </c>
      <c r="F140" s="21">
        <f t="shared" si="11"/>
        <v>0.5736434108527132</v>
      </c>
    </row>
    <row r="141" spans="1:6" ht="15" x14ac:dyDescent="0.25">
      <c r="A141" s="20">
        <f t="shared" si="12"/>
        <v>136</v>
      </c>
      <c r="B141" s="20">
        <v>278</v>
      </c>
      <c r="C141" s="20">
        <v>188</v>
      </c>
      <c r="D141" s="20">
        <v>173</v>
      </c>
      <c r="E141" s="21">
        <f t="shared" si="10"/>
        <v>0.67625899280575541</v>
      </c>
      <c r="F141" s="21">
        <f t="shared" si="11"/>
        <v>0.92021276595744683</v>
      </c>
    </row>
    <row r="142" spans="1:6" ht="15" x14ac:dyDescent="0.25">
      <c r="A142" s="20">
        <f t="shared" si="12"/>
        <v>137</v>
      </c>
      <c r="B142" s="20">
        <v>411</v>
      </c>
      <c r="C142" s="20">
        <v>220</v>
      </c>
      <c r="D142" s="20">
        <v>91</v>
      </c>
      <c r="E142" s="21">
        <f t="shared" si="10"/>
        <v>0.53527980535279807</v>
      </c>
      <c r="F142" s="21">
        <f t="shared" si="11"/>
        <v>0.41363636363636364</v>
      </c>
    </row>
    <row r="143" spans="1:6" ht="15" x14ac:dyDescent="0.25">
      <c r="A143" s="20">
        <f t="shared" si="12"/>
        <v>138</v>
      </c>
      <c r="B143" s="20">
        <v>36</v>
      </c>
      <c r="C143" s="20">
        <v>30</v>
      </c>
      <c r="D143" s="20">
        <v>23</v>
      </c>
      <c r="E143" s="21">
        <f t="shared" si="10"/>
        <v>0.83333333333333337</v>
      </c>
      <c r="F143" s="21">
        <f t="shared" si="11"/>
        <v>0.76666666666666672</v>
      </c>
    </row>
    <row r="144" spans="1:6" ht="15" x14ac:dyDescent="0.25">
      <c r="A144" s="20">
        <f t="shared" si="12"/>
        <v>139</v>
      </c>
      <c r="B144" s="20">
        <v>491</v>
      </c>
      <c r="C144" s="20">
        <v>374</v>
      </c>
      <c r="D144" s="20">
        <v>308</v>
      </c>
      <c r="E144" s="21">
        <f t="shared" si="10"/>
        <v>0.76171079429735233</v>
      </c>
      <c r="F144" s="21">
        <f t="shared" si="11"/>
        <v>0.82352941176470584</v>
      </c>
    </row>
    <row r="145" spans="1:8" ht="15" x14ac:dyDescent="0.25">
      <c r="A145" s="20">
        <f t="shared" si="12"/>
        <v>140</v>
      </c>
      <c r="B145" s="20">
        <v>96</v>
      </c>
      <c r="C145" s="20">
        <v>84</v>
      </c>
      <c r="D145" s="20">
        <v>57</v>
      </c>
      <c r="E145" s="21">
        <f t="shared" si="10"/>
        <v>0.875</v>
      </c>
      <c r="F145" s="21">
        <f t="shared" si="11"/>
        <v>0.6785714285714286</v>
      </c>
    </row>
    <row r="146" spans="1:8" ht="15" x14ac:dyDescent="0.25">
      <c r="A146" s="20">
        <f t="shared" si="12"/>
        <v>141</v>
      </c>
      <c r="B146" s="20">
        <v>53</v>
      </c>
      <c r="C146" s="20">
        <v>41</v>
      </c>
      <c r="D146" s="20">
        <v>30</v>
      </c>
      <c r="E146" s="21">
        <f t="shared" si="10"/>
        <v>0.77358490566037741</v>
      </c>
      <c r="F146" s="21">
        <f t="shared" si="11"/>
        <v>0.73170731707317072</v>
      </c>
    </row>
    <row r="147" spans="1:8" ht="15" x14ac:dyDescent="0.25">
      <c r="A147" s="20">
        <f t="shared" si="12"/>
        <v>142</v>
      </c>
      <c r="B147" s="20">
        <v>536</v>
      </c>
      <c r="C147" s="20">
        <v>398</v>
      </c>
      <c r="D147" s="20">
        <v>189</v>
      </c>
      <c r="E147" s="21">
        <f t="shared" si="10"/>
        <v>0.7425373134328358</v>
      </c>
      <c r="F147" s="21">
        <f t="shared" si="11"/>
        <v>0.47487437185929648</v>
      </c>
    </row>
    <row r="148" spans="1:8" ht="15" x14ac:dyDescent="0.25">
      <c r="A148" s="20">
        <f t="shared" si="12"/>
        <v>143</v>
      </c>
      <c r="B148" s="20">
        <v>134</v>
      </c>
      <c r="C148" s="20">
        <v>107</v>
      </c>
      <c r="D148" s="20">
        <v>41</v>
      </c>
      <c r="E148" s="21">
        <f t="shared" si="10"/>
        <v>0.79850746268656714</v>
      </c>
      <c r="F148" s="21">
        <f t="shared" si="11"/>
        <v>0.38317757009345793</v>
      </c>
    </row>
    <row r="149" spans="1:8" ht="15" x14ac:dyDescent="0.25">
      <c r="A149" s="20">
        <f t="shared" si="12"/>
        <v>144</v>
      </c>
      <c r="B149" s="20">
        <v>133</v>
      </c>
      <c r="C149" s="20">
        <v>104</v>
      </c>
      <c r="D149" s="20">
        <v>52</v>
      </c>
      <c r="E149" s="21">
        <f t="shared" si="10"/>
        <v>0.78195488721804507</v>
      </c>
      <c r="F149" s="21">
        <f t="shared" si="11"/>
        <v>0.5</v>
      </c>
    </row>
    <row r="150" spans="1:8" ht="15" x14ac:dyDescent="0.25">
      <c r="A150" s="20">
        <f t="shared" si="12"/>
        <v>145</v>
      </c>
      <c r="B150" s="20">
        <v>485</v>
      </c>
      <c r="C150" s="20">
        <v>313</v>
      </c>
      <c r="D150" s="20">
        <v>78</v>
      </c>
      <c r="E150" s="21">
        <f t="shared" si="10"/>
        <v>0.64536082474226808</v>
      </c>
      <c r="F150" s="21">
        <f t="shared" si="11"/>
        <v>0.24920127795527156</v>
      </c>
    </row>
    <row r="151" spans="1:8" ht="15" x14ac:dyDescent="0.25">
      <c r="A151" s="20">
        <f t="shared" si="12"/>
        <v>146</v>
      </c>
      <c r="B151" s="20">
        <v>56</v>
      </c>
      <c r="C151" s="20">
        <v>37</v>
      </c>
      <c r="D151" s="20">
        <v>36</v>
      </c>
      <c r="E151" s="21">
        <f t="shared" si="10"/>
        <v>0.6607142857142857</v>
      </c>
      <c r="F151" s="21">
        <f t="shared" si="11"/>
        <v>0.97297297297297303</v>
      </c>
    </row>
    <row r="152" spans="1:8" ht="15" x14ac:dyDescent="0.25">
      <c r="A152" s="20">
        <f t="shared" si="12"/>
        <v>147</v>
      </c>
      <c r="B152" s="20">
        <v>58</v>
      </c>
      <c r="C152" s="20">
        <v>42</v>
      </c>
      <c r="D152" s="20">
        <v>34</v>
      </c>
      <c r="E152" s="21">
        <f t="shared" si="10"/>
        <v>0.72413793103448276</v>
      </c>
      <c r="F152" s="21">
        <f t="shared" si="11"/>
        <v>0.80952380952380953</v>
      </c>
    </row>
    <row r="153" spans="1:8" ht="15" x14ac:dyDescent="0.25">
      <c r="A153" s="20">
        <f t="shared" si="12"/>
        <v>148</v>
      </c>
      <c r="B153" s="20">
        <v>194</v>
      </c>
      <c r="C153" s="20">
        <v>182</v>
      </c>
      <c r="D153" s="20">
        <v>113</v>
      </c>
      <c r="E153" s="21">
        <f t="shared" si="10"/>
        <v>0.93814432989690721</v>
      </c>
      <c r="F153" s="21">
        <f t="shared" si="11"/>
        <v>0.62087912087912089</v>
      </c>
    </row>
    <row r="154" spans="1:8" ht="15" x14ac:dyDescent="0.25">
      <c r="A154" s="20">
        <f t="shared" si="12"/>
        <v>149</v>
      </c>
      <c r="B154" s="20">
        <v>93</v>
      </c>
      <c r="C154" s="20">
        <v>72</v>
      </c>
      <c r="D154" s="20">
        <v>28</v>
      </c>
      <c r="E154" s="21">
        <f t="shared" si="10"/>
        <v>0.77419354838709675</v>
      </c>
      <c r="F154" s="21">
        <f t="shared" si="11"/>
        <v>0.3888888888888889</v>
      </c>
    </row>
    <row r="155" spans="1:8" ht="15" x14ac:dyDescent="0.25">
      <c r="A155" s="20">
        <f t="shared" si="12"/>
        <v>150</v>
      </c>
      <c r="B155" s="20">
        <v>201</v>
      </c>
      <c r="C155" s="20">
        <v>180</v>
      </c>
      <c r="D155" s="20">
        <v>76</v>
      </c>
      <c r="E155" s="21">
        <f t="shared" si="10"/>
        <v>0.89552238805970152</v>
      </c>
      <c r="F155" s="21">
        <f t="shared" si="11"/>
        <v>0.42222222222222222</v>
      </c>
    </row>
    <row r="156" spans="1:8" ht="12.75" customHeight="1" x14ac:dyDescent="0.25">
      <c r="A156" s="20">
        <f t="shared" si="12"/>
        <v>151</v>
      </c>
      <c r="B156" s="20">
        <v>173</v>
      </c>
      <c r="C156" s="20">
        <v>139</v>
      </c>
      <c r="D156" s="20">
        <v>61</v>
      </c>
      <c r="E156" s="21">
        <f t="shared" si="10"/>
        <v>0.80346820809248554</v>
      </c>
      <c r="F156" s="21">
        <f t="shared" si="11"/>
        <v>0.43884892086330934</v>
      </c>
    </row>
    <row r="157" spans="1:8" ht="15" x14ac:dyDescent="0.25">
      <c r="A157" s="20">
        <f t="shared" si="12"/>
        <v>152</v>
      </c>
      <c r="B157" s="20">
        <v>294</v>
      </c>
      <c r="C157" s="20">
        <v>169</v>
      </c>
      <c r="D157" s="20">
        <v>149</v>
      </c>
      <c r="E157" s="21">
        <f t="shared" si="10"/>
        <v>0.57482993197278909</v>
      </c>
      <c r="F157" s="21">
        <f t="shared" si="11"/>
        <v>0.88165680473372776</v>
      </c>
    </row>
    <row r="158" spans="1:8" ht="15" x14ac:dyDescent="0.25">
      <c r="A158" s="20">
        <f t="shared" si="12"/>
        <v>153</v>
      </c>
      <c r="B158" s="20">
        <v>145</v>
      </c>
      <c r="C158" s="20">
        <v>130</v>
      </c>
      <c r="D158" s="20">
        <v>103</v>
      </c>
      <c r="E158" s="21">
        <f t="shared" si="10"/>
        <v>0.89655172413793105</v>
      </c>
      <c r="F158" s="21">
        <f t="shared" si="11"/>
        <v>0.79230769230769227</v>
      </c>
    </row>
    <row r="159" spans="1:8" ht="15" x14ac:dyDescent="0.25">
      <c r="A159" s="20">
        <f t="shared" si="12"/>
        <v>154</v>
      </c>
      <c r="B159" s="20">
        <v>112</v>
      </c>
      <c r="C159" s="20">
        <v>112</v>
      </c>
      <c r="D159" s="20">
        <v>112</v>
      </c>
      <c r="E159" s="21">
        <f t="shared" si="10"/>
        <v>1</v>
      </c>
      <c r="F159" s="21">
        <f t="shared" si="11"/>
        <v>1</v>
      </c>
    </row>
    <row r="160" spans="1:8" ht="15" x14ac:dyDescent="0.25">
      <c r="G160" s="22"/>
      <c r="H160" s="22"/>
    </row>
  </sheetData>
  <mergeCells count="7">
    <mergeCell ref="A1:H1"/>
    <mergeCell ref="A2:A4"/>
    <mergeCell ref="B2:B3"/>
    <mergeCell ref="C2:C3"/>
    <mergeCell ref="D2:D3"/>
    <mergeCell ref="E2:E4"/>
    <mergeCell ref="F2:F4"/>
  </mergeCells>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8"/>
  <sheetViews>
    <sheetView workbookViewId="0">
      <selection activeCell="E22" sqref="E22"/>
    </sheetView>
  </sheetViews>
  <sheetFormatPr defaultRowHeight="15" x14ac:dyDescent="0.25"/>
  <cols>
    <col min="1" max="1" width="49.42578125" bestFit="1" customWidth="1"/>
    <col min="2" max="2" width="38.42578125" bestFit="1" customWidth="1"/>
    <col min="3" max="18" width="11.85546875" bestFit="1" customWidth="1"/>
  </cols>
  <sheetData>
    <row r="3" spans="1:2" x14ac:dyDescent="0.25">
      <c r="A3" s="2" t="s">
        <v>607</v>
      </c>
      <c r="B3" s="2" t="s">
        <v>608</v>
      </c>
    </row>
    <row r="4" spans="1:2" x14ac:dyDescent="0.25">
      <c r="A4" s="65" t="s">
        <v>609</v>
      </c>
      <c r="B4" s="66">
        <v>0.32</v>
      </c>
    </row>
    <row r="5" spans="1:2" x14ac:dyDescent="0.25">
      <c r="A5" s="67" t="s">
        <v>610</v>
      </c>
      <c r="B5" s="66">
        <v>0.125</v>
      </c>
    </row>
    <row r="6" spans="1:2" x14ac:dyDescent="0.25">
      <c r="A6" s="67" t="s">
        <v>611</v>
      </c>
      <c r="B6" s="66">
        <v>0.43</v>
      </c>
    </row>
    <row r="7" spans="1:2" x14ac:dyDescent="0.25">
      <c r="A7" s="65" t="s">
        <v>612</v>
      </c>
      <c r="B7" s="66">
        <v>0.13</v>
      </c>
    </row>
    <row r="8" spans="1:2" x14ac:dyDescent="0.25">
      <c r="A8" s="65" t="s">
        <v>613</v>
      </c>
      <c r="B8" s="66">
        <v>0.18</v>
      </c>
    </row>
    <row r="9" spans="1:2" x14ac:dyDescent="0.25">
      <c r="A9" s="65" t="s">
        <v>614</v>
      </c>
      <c r="B9" s="66">
        <v>0.11</v>
      </c>
    </row>
    <row r="10" spans="1:2" x14ac:dyDescent="0.25">
      <c r="A10" s="65" t="s">
        <v>615</v>
      </c>
      <c r="B10" s="66">
        <v>0.54</v>
      </c>
    </row>
    <row r="11" spans="1:2" x14ac:dyDescent="0.25">
      <c r="A11" s="65" t="s">
        <v>616</v>
      </c>
      <c r="B11" s="66">
        <v>0.02</v>
      </c>
    </row>
    <row r="12" spans="1:2" x14ac:dyDescent="0.25">
      <c r="A12" s="65" t="s">
        <v>617</v>
      </c>
      <c r="B12" s="66">
        <v>0.13</v>
      </c>
    </row>
    <row r="13" spans="1:2" x14ac:dyDescent="0.25">
      <c r="A13" s="65" t="s">
        <v>618</v>
      </c>
      <c r="B13" s="66">
        <v>0.32</v>
      </c>
    </row>
    <row r="14" spans="1:2" x14ac:dyDescent="0.25">
      <c r="A14" s="65" t="s">
        <v>619</v>
      </c>
      <c r="B14" s="66">
        <v>0.27</v>
      </c>
    </row>
    <row r="15" spans="1:2" x14ac:dyDescent="0.25">
      <c r="A15" s="65" t="s">
        <v>620</v>
      </c>
      <c r="B15" s="66">
        <v>0.79</v>
      </c>
    </row>
    <row r="16" spans="1:2" x14ac:dyDescent="0.25">
      <c r="A16" s="65" t="s">
        <v>621</v>
      </c>
      <c r="B16" s="66">
        <v>7.0000000000000007E-2</v>
      </c>
    </row>
    <row r="17" spans="1:2" x14ac:dyDescent="0.25">
      <c r="A17" s="65" t="s">
        <v>622</v>
      </c>
      <c r="B17" s="66">
        <v>0.39</v>
      </c>
    </row>
    <row r="18" spans="1:2" x14ac:dyDescent="0.25">
      <c r="A18" s="65" t="s">
        <v>623</v>
      </c>
      <c r="B18" s="66">
        <v>0.32</v>
      </c>
    </row>
    <row r="19" spans="1:2" x14ac:dyDescent="0.25">
      <c r="A19" s="65" t="s">
        <v>624</v>
      </c>
      <c r="B19" s="66">
        <v>0.23</v>
      </c>
    </row>
    <row r="22" spans="1:2" x14ac:dyDescent="0.25">
      <c r="A22" s="2" t="s">
        <v>625</v>
      </c>
      <c r="B22" s="2" t="s">
        <v>608</v>
      </c>
    </row>
    <row r="23" spans="1:2" x14ac:dyDescent="0.25">
      <c r="A23" s="65" t="s">
        <v>609</v>
      </c>
      <c r="B23" s="66">
        <v>0.3</v>
      </c>
    </row>
    <row r="24" spans="1:2" x14ac:dyDescent="0.25">
      <c r="A24" s="67" t="s">
        <v>610</v>
      </c>
      <c r="B24" s="66">
        <v>0.13</v>
      </c>
    </row>
    <row r="25" spans="1:2" x14ac:dyDescent="0.25">
      <c r="A25" s="67" t="s">
        <v>611</v>
      </c>
      <c r="B25" s="66">
        <v>0.41</v>
      </c>
    </row>
    <row r="26" spans="1:2" x14ac:dyDescent="0.25">
      <c r="A26" s="65" t="s">
        <v>612</v>
      </c>
      <c r="B26" s="66">
        <v>0.11</v>
      </c>
    </row>
    <row r="27" spans="1:2" x14ac:dyDescent="0.25">
      <c r="A27" s="65" t="s">
        <v>613</v>
      </c>
      <c r="B27" s="66">
        <v>0.18</v>
      </c>
    </row>
    <row r="28" spans="1:2" x14ac:dyDescent="0.25">
      <c r="A28" s="65" t="s">
        <v>614</v>
      </c>
      <c r="B28" s="66">
        <v>0.11</v>
      </c>
    </row>
    <row r="29" spans="1:2" x14ac:dyDescent="0.25">
      <c r="A29" s="65" t="s">
        <v>615</v>
      </c>
      <c r="B29" s="66">
        <v>0.45</v>
      </c>
    </row>
    <row r="30" spans="1:2" x14ac:dyDescent="0.25">
      <c r="A30" s="65" t="s">
        <v>616</v>
      </c>
      <c r="B30" s="66">
        <v>0.02</v>
      </c>
    </row>
    <row r="31" spans="1:2" x14ac:dyDescent="0.25">
      <c r="A31" s="65" t="s">
        <v>617</v>
      </c>
      <c r="B31" s="66">
        <v>0.09</v>
      </c>
    </row>
    <row r="32" spans="1:2" x14ac:dyDescent="0.25">
      <c r="A32" s="65" t="s">
        <v>618</v>
      </c>
      <c r="B32" s="66">
        <v>0.28999999999999998</v>
      </c>
    </row>
    <row r="33" spans="1:2" x14ac:dyDescent="0.25">
      <c r="A33" s="65" t="s">
        <v>619</v>
      </c>
      <c r="B33" s="66">
        <v>0.21</v>
      </c>
    </row>
    <row r="34" spans="1:2" x14ac:dyDescent="0.25">
      <c r="A34" s="65" t="s">
        <v>620</v>
      </c>
      <c r="B34" s="66">
        <v>0.73</v>
      </c>
    </row>
    <row r="35" spans="1:2" x14ac:dyDescent="0.25">
      <c r="A35" s="65" t="s">
        <v>621</v>
      </c>
      <c r="B35" s="66">
        <v>0.04</v>
      </c>
    </row>
    <row r="36" spans="1:2" x14ac:dyDescent="0.25">
      <c r="A36" s="65" t="s">
        <v>622</v>
      </c>
      <c r="B36" s="66">
        <v>0.14000000000000001</v>
      </c>
    </row>
    <row r="37" spans="1:2" x14ac:dyDescent="0.25">
      <c r="A37" s="65" t="s">
        <v>623</v>
      </c>
      <c r="B37" s="66">
        <v>0.27</v>
      </c>
    </row>
    <row r="38" spans="1:2" x14ac:dyDescent="0.25">
      <c r="A38" s="65" t="s">
        <v>624</v>
      </c>
      <c r="B38" s="66">
        <v>0.23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workbookViewId="0">
      <selection activeCell="B3" sqref="B3"/>
    </sheetView>
  </sheetViews>
  <sheetFormatPr defaultRowHeight="15" x14ac:dyDescent="0.25"/>
  <cols>
    <col min="1" max="1" width="44.5703125" style="23" customWidth="1"/>
    <col min="2" max="2" width="44" style="23" customWidth="1"/>
    <col min="3" max="3" width="12.140625" style="23" customWidth="1"/>
    <col min="4" max="4" width="12.28515625" style="23" customWidth="1"/>
    <col min="5" max="5" width="12.42578125" style="23" customWidth="1"/>
    <col min="6" max="6" width="13.5703125" style="23" customWidth="1"/>
    <col min="7" max="7" width="12.5703125" style="23" customWidth="1"/>
    <col min="8" max="8" width="9.85546875" style="23" customWidth="1"/>
    <col min="9" max="9" width="14.42578125" style="23" customWidth="1"/>
    <col min="10" max="10" width="10.140625" style="23" customWidth="1"/>
    <col min="11" max="11" width="10.42578125" style="23" customWidth="1"/>
    <col min="12" max="12" width="10" style="23" customWidth="1"/>
    <col min="13" max="13" width="12.85546875" style="23" customWidth="1"/>
    <col min="14" max="14" width="10" style="23" customWidth="1"/>
    <col min="15" max="15" width="10.5703125" style="23" customWidth="1"/>
    <col min="16" max="16384" width="9.140625" style="23"/>
  </cols>
  <sheetData>
    <row r="1" spans="1:16" x14ac:dyDescent="0.25">
      <c r="D1" s="24" t="s">
        <v>842</v>
      </c>
    </row>
    <row r="3" spans="1:16" ht="105" x14ac:dyDescent="0.25">
      <c r="A3" s="142" t="s">
        <v>3</v>
      </c>
      <c r="B3" s="142" t="s">
        <v>4</v>
      </c>
      <c r="C3" s="143" t="s">
        <v>843</v>
      </c>
      <c r="D3" s="143" t="s">
        <v>844</v>
      </c>
      <c r="E3" s="143" t="s">
        <v>845</v>
      </c>
      <c r="F3" s="143" t="s">
        <v>846</v>
      </c>
      <c r="G3" s="143" t="s">
        <v>637</v>
      </c>
      <c r="H3" s="143" t="s">
        <v>631</v>
      </c>
      <c r="I3" s="143" t="s">
        <v>847</v>
      </c>
      <c r="J3" s="143" t="s">
        <v>633</v>
      </c>
      <c r="K3" s="143" t="s">
        <v>634</v>
      </c>
      <c r="L3" s="143" t="s">
        <v>635</v>
      </c>
      <c r="M3" s="143" t="s">
        <v>714</v>
      </c>
      <c r="N3" s="143" t="s">
        <v>639</v>
      </c>
      <c r="O3" s="143" t="s">
        <v>638</v>
      </c>
      <c r="P3" s="143" t="s">
        <v>640</v>
      </c>
    </row>
    <row r="4" spans="1:16" x14ac:dyDescent="0.25">
      <c r="A4" s="144" t="s">
        <v>227</v>
      </c>
      <c r="B4" s="144" t="s">
        <v>14</v>
      </c>
      <c r="C4" s="144">
        <v>3</v>
      </c>
      <c r="D4" s="144">
        <v>22</v>
      </c>
      <c r="E4" s="144">
        <v>2</v>
      </c>
      <c r="F4" s="144">
        <v>6</v>
      </c>
      <c r="G4" s="144">
        <v>33</v>
      </c>
      <c r="H4" s="144">
        <v>6</v>
      </c>
      <c r="I4" s="144">
        <v>1</v>
      </c>
      <c r="J4" s="144">
        <v>6</v>
      </c>
      <c r="K4" s="144">
        <v>4</v>
      </c>
      <c r="L4" s="144">
        <v>3</v>
      </c>
      <c r="M4" s="144">
        <v>6</v>
      </c>
      <c r="N4" s="144">
        <v>3</v>
      </c>
      <c r="O4" s="144">
        <v>59</v>
      </c>
      <c r="P4" s="144">
        <v>95</v>
      </c>
    </row>
    <row r="5" spans="1:16" x14ac:dyDescent="0.25">
      <c r="A5" s="144" t="s">
        <v>59</v>
      </c>
      <c r="B5" s="144" t="s">
        <v>231</v>
      </c>
      <c r="C5" s="144">
        <v>20</v>
      </c>
      <c r="D5" s="144">
        <v>0</v>
      </c>
      <c r="E5" s="144">
        <v>0</v>
      </c>
      <c r="F5" s="144">
        <v>1</v>
      </c>
      <c r="G5" s="144">
        <v>21</v>
      </c>
      <c r="H5" s="144">
        <v>1</v>
      </c>
      <c r="I5" s="144">
        <v>1</v>
      </c>
      <c r="J5" s="144">
        <v>3</v>
      </c>
      <c r="K5" s="144">
        <v>0</v>
      </c>
      <c r="L5" s="144">
        <v>0</v>
      </c>
      <c r="M5" s="144">
        <v>0</v>
      </c>
      <c r="N5" s="144">
        <v>0</v>
      </c>
      <c r="O5" s="144">
        <v>26</v>
      </c>
      <c r="P5" s="144">
        <v>100</v>
      </c>
    </row>
    <row r="6" spans="1:16" x14ac:dyDescent="0.25">
      <c r="A6" s="144" t="s">
        <v>59</v>
      </c>
      <c r="B6" s="144" t="s">
        <v>10</v>
      </c>
      <c r="C6" s="144">
        <v>13</v>
      </c>
      <c r="D6" s="144">
        <v>1</v>
      </c>
      <c r="E6" s="144">
        <v>2</v>
      </c>
      <c r="F6" s="144">
        <v>0</v>
      </c>
      <c r="G6" s="144">
        <v>16</v>
      </c>
      <c r="H6" s="144">
        <v>9</v>
      </c>
      <c r="I6" s="144">
        <v>2</v>
      </c>
      <c r="J6" s="144">
        <v>14</v>
      </c>
      <c r="K6" s="144">
        <v>0</v>
      </c>
      <c r="L6" s="144">
        <v>5</v>
      </c>
      <c r="M6" s="144">
        <v>3</v>
      </c>
      <c r="N6" s="144">
        <v>17</v>
      </c>
      <c r="O6" s="144">
        <v>49</v>
      </c>
      <c r="P6" s="144">
        <v>74</v>
      </c>
    </row>
    <row r="7" spans="1:16" x14ac:dyDescent="0.25">
      <c r="A7" s="144" t="s">
        <v>59</v>
      </c>
      <c r="B7" s="144" t="s">
        <v>14</v>
      </c>
      <c r="C7" s="144">
        <v>18</v>
      </c>
      <c r="D7" s="144">
        <v>2</v>
      </c>
      <c r="E7" s="144">
        <v>1</v>
      </c>
      <c r="F7" s="144">
        <v>1</v>
      </c>
      <c r="G7" s="144">
        <v>22</v>
      </c>
      <c r="H7" s="144">
        <v>11</v>
      </c>
      <c r="I7" s="144">
        <v>6</v>
      </c>
      <c r="J7" s="144">
        <v>5</v>
      </c>
      <c r="K7" s="144">
        <v>4</v>
      </c>
      <c r="L7" s="144">
        <v>0</v>
      </c>
      <c r="M7" s="144">
        <v>3</v>
      </c>
      <c r="N7" s="144">
        <v>35</v>
      </c>
      <c r="O7" s="144">
        <v>51</v>
      </c>
      <c r="P7" s="144">
        <v>59</v>
      </c>
    </row>
    <row r="8" spans="1:16" x14ac:dyDescent="0.25">
      <c r="A8" s="144" t="s">
        <v>115</v>
      </c>
      <c r="B8" s="144" t="s">
        <v>14</v>
      </c>
      <c r="C8" s="145">
        <v>0</v>
      </c>
      <c r="D8" s="145">
        <v>4</v>
      </c>
      <c r="E8" s="145">
        <v>16</v>
      </c>
      <c r="F8" s="145">
        <v>0</v>
      </c>
      <c r="G8" s="145">
        <v>20</v>
      </c>
      <c r="H8" s="145">
        <v>6</v>
      </c>
      <c r="I8" s="145" t="s">
        <v>236</v>
      </c>
      <c r="J8" s="145" t="s">
        <v>236</v>
      </c>
      <c r="K8" s="145">
        <v>2</v>
      </c>
      <c r="L8" s="145">
        <v>2</v>
      </c>
      <c r="M8" s="145">
        <v>2</v>
      </c>
      <c r="N8" s="145">
        <v>4</v>
      </c>
      <c r="O8" s="145">
        <v>32</v>
      </c>
      <c r="P8" s="145">
        <v>89</v>
      </c>
    </row>
    <row r="9" spans="1:16" x14ac:dyDescent="0.25">
      <c r="A9" s="144" t="s">
        <v>109</v>
      </c>
      <c r="B9" s="144" t="s">
        <v>14</v>
      </c>
      <c r="C9" s="145" t="s">
        <v>236</v>
      </c>
      <c r="D9" s="145">
        <v>35</v>
      </c>
      <c r="E9" s="145">
        <v>27</v>
      </c>
      <c r="F9" s="145" t="s">
        <v>236</v>
      </c>
      <c r="G9" s="145">
        <v>62</v>
      </c>
      <c r="H9" s="145">
        <v>10</v>
      </c>
      <c r="I9" s="145" t="s">
        <v>236</v>
      </c>
      <c r="J9" s="145" t="s">
        <v>236</v>
      </c>
      <c r="K9" s="145">
        <v>8</v>
      </c>
      <c r="L9" s="145">
        <v>3</v>
      </c>
      <c r="M9" s="145" t="s">
        <v>236</v>
      </c>
      <c r="N9" s="145">
        <v>6</v>
      </c>
      <c r="O9" s="145">
        <v>83</v>
      </c>
      <c r="P9" s="145">
        <v>93</v>
      </c>
    </row>
    <row r="10" spans="1:16" x14ac:dyDescent="0.25">
      <c r="A10" s="144" t="s">
        <v>124</v>
      </c>
      <c r="B10" s="144" t="s">
        <v>14</v>
      </c>
      <c r="C10" s="144">
        <v>1</v>
      </c>
      <c r="D10" s="144">
        <v>3</v>
      </c>
      <c r="E10" s="144">
        <v>2</v>
      </c>
      <c r="F10" s="144">
        <v>0</v>
      </c>
      <c r="G10" s="144">
        <v>6</v>
      </c>
      <c r="H10" s="144">
        <v>1</v>
      </c>
      <c r="I10" s="144">
        <v>1</v>
      </c>
      <c r="J10" s="144">
        <v>0</v>
      </c>
      <c r="K10" s="144">
        <v>3</v>
      </c>
      <c r="L10" s="144">
        <v>0</v>
      </c>
      <c r="M10" s="145" t="s">
        <v>236</v>
      </c>
      <c r="N10" s="144">
        <v>2</v>
      </c>
      <c r="O10" s="144">
        <v>11</v>
      </c>
      <c r="P10" s="144">
        <v>85</v>
      </c>
    </row>
    <row r="11" spans="1:16" x14ac:dyDescent="0.25">
      <c r="A11" s="144" t="s">
        <v>56</v>
      </c>
      <c r="B11" s="144" t="s">
        <v>14</v>
      </c>
      <c r="C11" s="144">
        <v>3</v>
      </c>
      <c r="D11" s="144">
        <v>4</v>
      </c>
      <c r="E11" s="144">
        <v>2</v>
      </c>
      <c r="F11" s="144">
        <v>1</v>
      </c>
      <c r="G11" s="144">
        <v>10</v>
      </c>
      <c r="H11" s="144">
        <v>3</v>
      </c>
      <c r="I11" s="144">
        <v>0</v>
      </c>
      <c r="J11" s="144">
        <v>1</v>
      </c>
      <c r="K11" s="144">
        <v>0</v>
      </c>
      <c r="L11" s="144">
        <v>5</v>
      </c>
      <c r="M11" s="144">
        <v>0</v>
      </c>
      <c r="N11" s="144">
        <v>2</v>
      </c>
      <c r="O11" s="144">
        <v>19</v>
      </c>
      <c r="P11" s="144">
        <v>90</v>
      </c>
    </row>
    <row r="12" spans="1:16" x14ac:dyDescent="0.25">
      <c r="A12" s="144" t="s">
        <v>575</v>
      </c>
      <c r="B12" s="144" t="s">
        <v>190</v>
      </c>
      <c r="C12" s="144">
        <v>1</v>
      </c>
      <c r="D12" s="144">
        <v>3</v>
      </c>
      <c r="E12" s="144">
        <v>1</v>
      </c>
      <c r="F12" s="144">
        <v>0</v>
      </c>
      <c r="G12" s="144">
        <v>5</v>
      </c>
      <c r="H12" s="144">
        <v>4</v>
      </c>
      <c r="I12" s="144">
        <v>0</v>
      </c>
      <c r="J12" s="144">
        <v>0</v>
      </c>
      <c r="K12" s="144">
        <v>2</v>
      </c>
      <c r="L12" s="144">
        <v>0</v>
      </c>
      <c r="M12" s="144">
        <v>1</v>
      </c>
      <c r="N12" s="144">
        <v>9</v>
      </c>
      <c r="O12" s="144">
        <v>12</v>
      </c>
      <c r="P12" s="144">
        <v>57</v>
      </c>
    </row>
    <row r="13" spans="1:16" x14ac:dyDescent="0.25">
      <c r="A13" s="144" t="s">
        <v>151</v>
      </c>
      <c r="B13" s="144" t="s">
        <v>14</v>
      </c>
      <c r="C13" s="144">
        <v>39</v>
      </c>
      <c r="D13" s="144">
        <v>31</v>
      </c>
      <c r="E13" s="144">
        <v>28</v>
      </c>
      <c r="F13" s="144">
        <v>8</v>
      </c>
      <c r="G13" s="144">
        <v>106</v>
      </c>
      <c r="H13" s="144">
        <v>87</v>
      </c>
      <c r="I13" s="144">
        <v>21</v>
      </c>
      <c r="J13" s="144">
        <v>9</v>
      </c>
      <c r="K13" s="144">
        <v>9</v>
      </c>
      <c r="L13" s="144">
        <v>13</v>
      </c>
      <c r="M13" s="144">
        <v>7</v>
      </c>
      <c r="N13" s="144">
        <v>23</v>
      </c>
      <c r="O13" s="144">
        <v>252</v>
      </c>
      <c r="P13" s="144">
        <v>92</v>
      </c>
    </row>
    <row r="14" spans="1:16" x14ac:dyDescent="0.25">
      <c r="A14" s="144" t="s">
        <v>106</v>
      </c>
      <c r="B14" s="144" t="s">
        <v>14</v>
      </c>
      <c r="C14" s="144">
        <v>2</v>
      </c>
      <c r="D14" s="144">
        <v>2</v>
      </c>
      <c r="E14" s="144">
        <v>7</v>
      </c>
      <c r="F14" s="144">
        <v>4</v>
      </c>
      <c r="G14" s="144">
        <v>15</v>
      </c>
      <c r="H14" s="144">
        <v>7</v>
      </c>
      <c r="I14" s="144">
        <v>1</v>
      </c>
      <c r="J14" s="144">
        <v>2</v>
      </c>
      <c r="K14" s="144">
        <v>1</v>
      </c>
      <c r="L14" s="144">
        <v>0</v>
      </c>
      <c r="M14" s="144">
        <v>1</v>
      </c>
      <c r="N14" s="144">
        <v>0</v>
      </c>
      <c r="O14" s="144">
        <v>27</v>
      </c>
      <c r="P14" s="144">
        <v>100</v>
      </c>
    </row>
    <row r="15" spans="1:16" x14ac:dyDescent="0.25">
      <c r="A15" s="144" t="s">
        <v>110</v>
      </c>
      <c r="B15" s="144" t="s">
        <v>14</v>
      </c>
      <c r="C15" s="144">
        <v>1</v>
      </c>
      <c r="D15" s="144">
        <v>9</v>
      </c>
      <c r="E15" s="144">
        <v>4</v>
      </c>
      <c r="F15" s="144">
        <v>0</v>
      </c>
      <c r="G15" s="144">
        <v>14</v>
      </c>
      <c r="H15" s="144">
        <v>6</v>
      </c>
      <c r="I15" s="144">
        <v>0</v>
      </c>
      <c r="J15" s="144">
        <v>1</v>
      </c>
      <c r="K15" s="144">
        <v>1</v>
      </c>
      <c r="L15" s="144">
        <v>1</v>
      </c>
      <c r="M15" s="145" t="s">
        <v>236</v>
      </c>
      <c r="N15" s="144">
        <v>1</v>
      </c>
      <c r="O15" s="144">
        <v>23</v>
      </c>
      <c r="P15" s="144">
        <v>96</v>
      </c>
    </row>
    <row r="16" spans="1:16" x14ac:dyDescent="0.25">
      <c r="A16" s="144" t="s">
        <v>142</v>
      </c>
      <c r="B16" s="144" t="s">
        <v>14</v>
      </c>
      <c r="C16" s="144">
        <v>5</v>
      </c>
      <c r="D16" s="144">
        <v>4</v>
      </c>
      <c r="E16" s="144">
        <v>7</v>
      </c>
      <c r="F16" s="144">
        <v>0</v>
      </c>
      <c r="G16" s="144">
        <v>16</v>
      </c>
      <c r="H16" s="144">
        <v>13</v>
      </c>
      <c r="I16" s="144">
        <v>0</v>
      </c>
      <c r="J16" s="144">
        <v>2</v>
      </c>
      <c r="K16" s="144">
        <v>12</v>
      </c>
      <c r="L16" s="144">
        <v>2</v>
      </c>
      <c r="M16" s="144">
        <v>10</v>
      </c>
      <c r="N16" s="144">
        <v>1</v>
      </c>
      <c r="O16" s="144">
        <v>55</v>
      </c>
      <c r="P16" s="144">
        <v>98</v>
      </c>
    </row>
    <row r="17" spans="1:16" x14ac:dyDescent="0.25">
      <c r="A17" s="144" t="s">
        <v>175</v>
      </c>
      <c r="B17" s="144" t="s">
        <v>14</v>
      </c>
      <c r="C17" s="145" t="s">
        <v>236</v>
      </c>
      <c r="D17" s="145">
        <v>4</v>
      </c>
      <c r="E17" s="145">
        <v>3</v>
      </c>
      <c r="F17" s="145" t="s">
        <v>236</v>
      </c>
      <c r="G17" s="145">
        <v>7</v>
      </c>
      <c r="H17" s="145" t="s">
        <v>236</v>
      </c>
      <c r="I17" s="145" t="s">
        <v>236</v>
      </c>
      <c r="J17" s="145" t="s">
        <v>236</v>
      </c>
      <c r="K17" s="145">
        <v>1</v>
      </c>
      <c r="L17" s="145">
        <v>1</v>
      </c>
      <c r="M17" s="145" t="s">
        <v>236</v>
      </c>
      <c r="N17" s="144">
        <v>2</v>
      </c>
      <c r="O17" s="144">
        <v>9</v>
      </c>
      <c r="P17" s="144">
        <v>82</v>
      </c>
    </row>
    <row r="18" spans="1:16" x14ac:dyDescent="0.25">
      <c r="A18" s="144" t="s">
        <v>57</v>
      </c>
      <c r="B18" s="144" t="s">
        <v>14</v>
      </c>
      <c r="C18" s="144"/>
      <c r="D18" s="144"/>
      <c r="E18" s="144"/>
      <c r="F18" s="144"/>
      <c r="G18" s="144"/>
      <c r="H18" s="144"/>
      <c r="I18" s="144"/>
      <c r="J18" s="144"/>
      <c r="K18" s="144"/>
      <c r="L18" s="144"/>
      <c r="M18" s="144"/>
      <c r="N18" s="144">
        <v>51</v>
      </c>
      <c r="O18" s="144">
        <v>0</v>
      </c>
      <c r="P18" s="144">
        <v>0</v>
      </c>
    </row>
    <row r="19" spans="1:16" x14ac:dyDescent="0.25">
      <c r="A19" s="144" t="s">
        <v>24</v>
      </c>
      <c r="B19" s="146" t="s">
        <v>14</v>
      </c>
      <c r="C19" s="144">
        <v>0</v>
      </c>
      <c r="D19" s="144">
        <v>3</v>
      </c>
      <c r="E19" s="144">
        <v>3</v>
      </c>
      <c r="F19" s="144">
        <v>0</v>
      </c>
      <c r="G19" s="144">
        <v>6</v>
      </c>
      <c r="H19" s="144">
        <v>1</v>
      </c>
      <c r="I19" s="144">
        <v>0</v>
      </c>
      <c r="J19" s="144">
        <v>1</v>
      </c>
      <c r="K19" s="144">
        <v>3</v>
      </c>
      <c r="L19" s="144">
        <v>1</v>
      </c>
      <c r="M19" s="144">
        <v>4</v>
      </c>
      <c r="N19" s="144">
        <v>0</v>
      </c>
      <c r="O19" s="144">
        <v>16</v>
      </c>
      <c r="P19" s="144">
        <v>100</v>
      </c>
    </row>
    <row r="20" spans="1:16" x14ac:dyDescent="0.25">
      <c r="A20" s="144" t="s">
        <v>123</v>
      </c>
      <c r="B20" s="144" t="s">
        <v>14</v>
      </c>
      <c r="C20" s="144">
        <v>1</v>
      </c>
      <c r="D20" s="144">
        <v>1</v>
      </c>
      <c r="E20" s="144">
        <v>10</v>
      </c>
      <c r="F20" s="145" t="s">
        <v>236</v>
      </c>
      <c r="G20" s="145">
        <v>12</v>
      </c>
      <c r="H20" s="145" t="s">
        <v>236</v>
      </c>
      <c r="I20" s="145" t="s">
        <v>236</v>
      </c>
      <c r="J20" s="145">
        <v>4</v>
      </c>
      <c r="K20" s="145" t="s">
        <v>236</v>
      </c>
      <c r="L20" s="145" t="s">
        <v>236</v>
      </c>
      <c r="M20" s="145">
        <v>1</v>
      </c>
      <c r="N20" s="145">
        <v>21</v>
      </c>
      <c r="O20" s="145">
        <v>17</v>
      </c>
      <c r="P20" s="145">
        <v>45</v>
      </c>
    </row>
    <row r="21" spans="1:16" x14ac:dyDescent="0.25">
      <c r="A21" s="144" t="s">
        <v>181</v>
      </c>
      <c r="B21" s="144" t="s">
        <v>14</v>
      </c>
      <c r="C21" s="144">
        <v>2</v>
      </c>
      <c r="D21" s="144">
        <v>1</v>
      </c>
      <c r="E21" s="144">
        <v>1</v>
      </c>
      <c r="F21" s="144">
        <v>0</v>
      </c>
      <c r="G21" s="144">
        <v>4</v>
      </c>
      <c r="H21" s="144">
        <v>2</v>
      </c>
      <c r="I21" s="144">
        <v>0</v>
      </c>
      <c r="J21" s="144">
        <v>0</v>
      </c>
      <c r="K21" s="144">
        <v>3</v>
      </c>
      <c r="L21" s="144">
        <v>0</v>
      </c>
      <c r="M21" s="144">
        <v>1</v>
      </c>
      <c r="N21" s="144">
        <v>1</v>
      </c>
      <c r="O21" s="144">
        <v>10</v>
      </c>
      <c r="P21" s="144">
        <v>91</v>
      </c>
    </row>
    <row r="22" spans="1:16" x14ac:dyDescent="0.25">
      <c r="A22" s="146" t="s">
        <v>91</v>
      </c>
      <c r="B22" s="144" t="s">
        <v>14</v>
      </c>
      <c r="C22" s="145" t="s">
        <v>236</v>
      </c>
      <c r="D22" s="145">
        <v>3</v>
      </c>
      <c r="E22" s="145">
        <v>4</v>
      </c>
      <c r="F22" s="145" t="s">
        <v>236</v>
      </c>
      <c r="G22" s="145">
        <v>7</v>
      </c>
      <c r="H22" s="145">
        <v>2</v>
      </c>
      <c r="I22" s="145" t="s">
        <v>236</v>
      </c>
      <c r="J22" s="145">
        <v>1</v>
      </c>
      <c r="K22" s="145">
        <v>2</v>
      </c>
      <c r="L22" s="145" t="s">
        <v>236</v>
      </c>
      <c r="M22" s="145" t="s">
        <v>236</v>
      </c>
      <c r="N22" s="145">
        <v>12</v>
      </c>
      <c r="O22" s="145">
        <v>12</v>
      </c>
      <c r="P22" s="145">
        <v>50</v>
      </c>
    </row>
    <row r="23" spans="1:16" x14ac:dyDescent="0.25">
      <c r="A23" s="144" t="s">
        <v>147</v>
      </c>
      <c r="B23" s="144" t="s">
        <v>14</v>
      </c>
      <c r="C23" s="145">
        <v>4</v>
      </c>
      <c r="D23" s="145">
        <v>18</v>
      </c>
      <c r="E23" s="145">
        <v>41</v>
      </c>
      <c r="F23" s="145">
        <v>0</v>
      </c>
      <c r="G23" s="145">
        <v>63</v>
      </c>
      <c r="H23" s="145">
        <v>21</v>
      </c>
      <c r="I23" s="145">
        <v>1</v>
      </c>
      <c r="J23" s="145">
        <v>2</v>
      </c>
      <c r="K23" s="145">
        <v>20</v>
      </c>
      <c r="L23" s="145">
        <v>0</v>
      </c>
      <c r="M23" s="145">
        <v>2</v>
      </c>
      <c r="N23" s="145">
        <v>16</v>
      </c>
      <c r="O23" s="145">
        <v>109</v>
      </c>
      <c r="P23" s="145">
        <v>87</v>
      </c>
    </row>
    <row r="24" spans="1:16" x14ac:dyDescent="0.25">
      <c r="A24" s="144" t="s">
        <v>107</v>
      </c>
      <c r="B24" s="144" t="s">
        <v>108</v>
      </c>
      <c r="C24" s="145" t="s">
        <v>236</v>
      </c>
      <c r="D24" s="145">
        <v>1</v>
      </c>
      <c r="E24" s="145">
        <v>6</v>
      </c>
      <c r="F24" s="145" t="s">
        <v>236</v>
      </c>
      <c r="G24" s="145">
        <v>7</v>
      </c>
      <c r="H24" s="145">
        <v>3</v>
      </c>
      <c r="I24" s="145">
        <v>2</v>
      </c>
      <c r="J24" s="145" t="s">
        <v>236</v>
      </c>
      <c r="K24" s="145">
        <v>1</v>
      </c>
      <c r="L24" s="145" t="s">
        <v>236</v>
      </c>
      <c r="M24" s="145" t="s">
        <v>236</v>
      </c>
      <c r="N24" s="145">
        <v>2</v>
      </c>
      <c r="O24" s="145">
        <v>13</v>
      </c>
      <c r="P24" s="145">
        <v>87</v>
      </c>
    </row>
    <row r="25" spans="1:16" x14ac:dyDescent="0.25">
      <c r="A25" s="144" t="s">
        <v>67</v>
      </c>
      <c r="B25" s="144" t="s">
        <v>14</v>
      </c>
      <c r="C25" s="144"/>
      <c r="D25" s="144"/>
      <c r="E25" s="144"/>
      <c r="F25" s="144"/>
      <c r="G25" s="144"/>
      <c r="H25" s="144"/>
      <c r="I25" s="144"/>
      <c r="J25" s="144"/>
      <c r="K25" s="144"/>
      <c r="L25" s="144"/>
      <c r="M25" s="144"/>
      <c r="N25" s="144">
        <v>38</v>
      </c>
      <c r="O25" s="144">
        <v>0</v>
      </c>
      <c r="P25" s="144">
        <v>0</v>
      </c>
    </row>
    <row r="26" spans="1:16" x14ac:dyDescent="0.25">
      <c r="A26" s="144" t="s">
        <v>148</v>
      </c>
      <c r="B26" s="144" t="s">
        <v>14</v>
      </c>
      <c r="C26" s="144">
        <v>2</v>
      </c>
      <c r="D26" s="144">
        <v>5</v>
      </c>
      <c r="E26" s="144">
        <v>7</v>
      </c>
      <c r="F26" s="145">
        <v>0</v>
      </c>
      <c r="G26" s="145">
        <v>14</v>
      </c>
      <c r="H26" s="145">
        <v>6</v>
      </c>
      <c r="I26" s="145">
        <v>0</v>
      </c>
      <c r="J26" s="145">
        <v>1</v>
      </c>
      <c r="K26" s="145">
        <v>0</v>
      </c>
      <c r="L26" s="145">
        <v>1</v>
      </c>
      <c r="M26" s="145" t="s">
        <v>236</v>
      </c>
      <c r="N26" s="145">
        <v>2</v>
      </c>
      <c r="O26" s="145">
        <v>22</v>
      </c>
      <c r="P26" s="145">
        <v>92</v>
      </c>
    </row>
    <row r="27" spans="1:16" x14ac:dyDescent="0.25">
      <c r="A27" s="144" t="s">
        <v>167</v>
      </c>
      <c r="B27" s="144" t="s">
        <v>158</v>
      </c>
      <c r="C27" s="144">
        <v>0</v>
      </c>
      <c r="D27" s="144">
        <v>0</v>
      </c>
      <c r="E27" s="144">
        <v>1</v>
      </c>
      <c r="F27" s="145">
        <v>5</v>
      </c>
      <c r="G27" s="145">
        <v>6</v>
      </c>
      <c r="H27" s="145">
        <v>21</v>
      </c>
      <c r="I27" s="145">
        <v>0</v>
      </c>
      <c r="J27" s="145">
        <v>7</v>
      </c>
      <c r="K27" s="145">
        <v>1</v>
      </c>
      <c r="L27" s="145">
        <v>0</v>
      </c>
      <c r="M27" s="145">
        <v>0</v>
      </c>
      <c r="N27" s="145">
        <v>10</v>
      </c>
      <c r="O27" s="145">
        <v>35</v>
      </c>
      <c r="P27" s="145">
        <v>78</v>
      </c>
    </row>
    <row r="28" spans="1:16" x14ac:dyDescent="0.25">
      <c r="A28" s="144" t="s">
        <v>167</v>
      </c>
      <c r="B28" s="144" t="s">
        <v>180</v>
      </c>
      <c r="C28" s="144">
        <v>21</v>
      </c>
      <c r="D28" s="144">
        <v>8</v>
      </c>
      <c r="E28" s="144">
        <v>9</v>
      </c>
      <c r="F28" s="145">
        <v>14</v>
      </c>
      <c r="G28" s="145">
        <v>52</v>
      </c>
      <c r="H28" s="145">
        <v>26</v>
      </c>
      <c r="I28" s="145">
        <v>14</v>
      </c>
      <c r="J28" s="145">
        <v>33</v>
      </c>
      <c r="K28" s="145">
        <v>20</v>
      </c>
      <c r="L28" s="145">
        <v>4</v>
      </c>
      <c r="M28" s="145">
        <v>4</v>
      </c>
      <c r="N28" s="145">
        <v>18</v>
      </c>
      <c r="O28" s="145">
        <v>153</v>
      </c>
      <c r="P28" s="145">
        <v>89</v>
      </c>
    </row>
    <row r="29" spans="1:16" x14ac:dyDescent="0.25">
      <c r="A29" s="144" t="s">
        <v>80</v>
      </c>
      <c r="B29" s="144" t="s">
        <v>14</v>
      </c>
      <c r="C29" s="144">
        <v>6</v>
      </c>
      <c r="D29" s="144">
        <v>11</v>
      </c>
      <c r="E29" s="144">
        <v>4</v>
      </c>
      <c r="F29" s="145">
        <v>0</v>
      </c>
      <c r="G29" s="145">
        <v>21</v>
      </c>
      <c r="H29" s="145">
        <v>3</v>
      </c>
      <c r="I29" s="145">
        <v>0</v>
      </c>
      <c r="J29" s="145">
        <v>1</v>
      </c>
      <c r="K29" s="145">
        <v>3</v>
      </c>
      <c r="L29" s="145">
        <v>4</v>
      </c>
      <c r="M29" s="145">
        <v>3</v>
      </c>
      <c r="N29" s="145">
        <v>13</v>
      </c>
      <c r="O29" s="145">
        <v>35</v>
      </c>
      <c r="P29" s="145">
        <v>73</v>
      </c>
    </row>
    <row r="30" spans="1:16" x14ac:dyDescent="0.25">
      <c r="A30" s="144" t="s">
        <v>153</v>
      </c>
      <c r="B30" s="144" t="s">
        <v>14</v>
      </c>
      <c r="C30" s="144">
        <v>4</v>
      </c>
      <c r="D30" s="144">
        <v>1</v>
      </c>
      <c r="E30" s="144">
        <v>1</v>
      </c>
      <c r="F30" s="145" t="s">
        <v>236</v>
      </c>
      <c r="G30" s="145">
        <v>6</v>
      </c>
      <c r="H30" s="145" t="s">
        <v>236</v>
      </c>
      <c r="I30" s="145" t="s">
        <v>236</v>
      </c>
      <c r="J30" s="145">
        <v>1</v>
      </c>
      <c r="K30" s="145" t="s">
        <v>236</v>
      </c>
      <c r="L30" s="145">
        <v>1</v>
      </c>
      <c r="M30" s="145" t="s">
        <v>236</v>
      </c>
      <c r="N30" s="145" t="s">
        <v>236</v>
      </c>
      <c r="O30" s="145">
        <v>8</v>
      </c>
      <c r="P30" s="145">
        <v>100</v>
      </c>
    </row>
    <row r="31" spans="1:16" x14ac:dyDescent="0.25">
      <c r="A31" s="144" t="s">
        <v>54</v>
      </c>
      <c r="B31" s="144" t="s">
        <v>14</v>
      </c>
      <c r="C31" s="144"/>
      <c r="D31" s="144"/>
      <c r="E31" s="144"/>
      <c r="F31" s="144"/>
      <c r="G31" s="144"/>
      <c r="H31" s="144"/>
      <c r="I31" s="144"/>
      <c r="J31" s="144"/>
      <c r="K31" s="144"/>
      <c r="L31" s="144"/>
      <c r="M31" s="144"/>
      <c r="N31" s="144">
        <v>40</v>
      </c>
      <c r="O31" s="144">
        <v>0</v>
      </c>
      <c r="P31" s="144">
        <v>0</v>
      </c>
    </row>
    <row r="32" spans="1:16" x14ac:dyDescent="0.25">
      <c r="A32" s="147" t="s">
        <v>145</v>
      </c>
      <c r="B32" s="148" t="s">
        <v>14</v>
      </c>
      <c r="C32" s="145" t="s">
        <v>236</v>
      </c>
      <c r="D32" s="145">
        <v>7</v>
      </c>
      <c r="E32" s="145">
        <v>6</v>
      </c>
      <c r="F32" s="145" t="s">
        <v>236</v>
      </c>
      <c r="G32" s="145">
        <v>13</v>
      </c>
      <c r="H32" s="145">
        <v>4</v>
      </c>
      <c r="I32" s="145">
        <v>1</v>
      </c>
      <c r="J32" s="145">
        <v>3</v>
      </c>
      <c r="K32" s="145">
        <v>3</v>
      </c>
      <c r="L32" s="145">
        <v>4</v>
      </c>
      <c r="M32" s="145">
        <v>1</v>
      </c>
      <c r="N32" s="145">
        <v>3</v>
      </c>
      <c r="O32" s="145">
        <v>29</v>
      </c>
      <c r="P32" s="145">
        <v>91</v>
      </c>
    </row>
    <row r="33" spans="1:16" x14ac:dyDescent="0.25">
      <c r="A33" s="144" t="s">
        <v>576</v>
      </c>
      <c r="B33" s="144" t="s">
        <v>14</v>
      </c>
      <c r="C33" s="144">
        <v>13</v>
      </c>
      <c r="D33" s="144">
        <v>6</v>
      </c>
      <c r="E33" s="144">
        <v>18</v>
      </c>
      <c r="F33" s="144">
        <v>40</v>
      </c>
      <c r="G33" s="144">
        <v>77</v>
      </c>
      <c r="H33" s="144">
        <v>57</v>
      </c>
      <c r="I33" s="144">
        <v>44</v>
      </c>
      <c r="J33" s="144">
        <v>24</v>
      </c>
      <c r="K33" s="144">
        <v>59</v>
      </c>
      <c r="L33" s="144">
        <v>9</v>
      </c>
      <c r="M33" s="144">
        <v>38</v>
      </c>
      <c r="N33" s="144">
        <v>62</v>
      </c>
      <c r="O33" s="144">
        <v>308</v>
      </c>
      <c r="P33" s="144">
        <v>83</v>
      </c>
    </row>
    <row r="34" spans="1:16" x14ac:dyDescent="0.25">
      <c r="A34" s="144" t="s">
        <v>76</v>
      </c>
      <c r="B34" s="144" t="s">
        <v>14</v>
      </c>
      <c r="C34" s="144">
        <v>7</v>
      </c>
      <c r="D34" s="144">
        <v>4</v>
      </c>
      <c r="E34" s="144">
        <v>6</v>
      </c>
      <c r="F34" s="144">
        <v>0</v>
      </c>
      <c r="G34" s="144">
        <v>17</v>
      </c>
      <c r="H34" s="144">
        <v>17</v>
      </c>
      <c r="I34" s="144">
        <v>0</v>
      </c>
      <c r="J34" s="144">
        <v>2</v>
      </c>
      <c r="K34" s="144">
        <v>7</v>
      </c>
      <c r="L34" s="144">
        <v>5</v>
      </c>
      <c r="M34" s="144">
        <v>12</v>
      </c>
      <c r="N34" s="144">
        <v>22</v>
      </c>
      <c r="O34" s="144">
        <v>60</v>
      </c>
      <c r="P34" s="144">
        <v>73</v>
      </c>
    </row>
    <row r="35" spans="1:16" x14ac:dyDescent="0.25">
      <c r="A35" s="144" t="s">
        <v>76</v>
      </c>
      <c r="B35" s="144" t="s">
        <v>77</v>
      </c>
      <c r="C35" s="144">
        <v>0</v>
      </c>
      <c r="D35" s="144">
        <v>0</v>
      </c>
      <c r="E35" s="144">
        <v>1</v>
      </c>
      <c r="F35" s="144">
        <v>0</v>
      </c>
      <c r="G35" s="144">
        <v>1</v>
      </c>
      <c r="H35" s="144">
        <v>6</v>
      </c>
      <c r="I35" s="144">
        <v>4</v>
      </c>
      <c r="J35" s="144">
        <v>0</v>
      </c>
      <c r="K35" s="144">
        <v>5</v>
      </c>
      <c r="L35" s="144">
        <v>1</v>
      </c>
      <c r="M35" s="144">
        <v>6</v>
      </c>
      <c r="N35" s="144">
        <v>0</v>
      </c>
      <c r="O35" s="144">
        <v>23</v>
      </c>
      <c r="P35" s="144">
        <v>100</v>
      </c>
    </row>
    <row r="36" spans="1:16" x14ac:dyDescent="0.25">
      <c r="A36" s="144" t="s">
        <v>76</v>
      </c>
      <c r="B36" s="144" t="s">
        <v>105</v>
      </c>
      <c r="C36" s="144">
        <v>0</v>
      </c>
      <c r="D36" s="144">
        <v>0</v>
      </c>
      <c r="E36" s="144">
        <v>5</v>
      </c>
      <c r="F36" s="144">
        <v>0</v>
      </c>
      <c r="G36" s="144">
        <v>5</v>
      </c>
      <c r="H36" s="144">
        <v>30</v>
      </c>
      <c r="I36" s="144">
        <v>1</v>
      </c>
      <c r="J36" s="144">
        <v>1</v>
      </c>
      <c r="K36" s="144">
        <v>6</v>
      </c>
      <c r="L36" s="144">
        <v>3</v>
      </c>
      <c r="M36" s="144">
        <v>10</v>
      </c>
      <c r="N36" s="144">
        <v>26</v>
      </c>
      <c r="O36" s="144">
        <v>56</v>
      </c>
      <c r="P36" s="144">
        <v>68</v>
      </c>
    </row>
    <row r="37" spans="1:16" x14ac:dyDescent="0.25">
      <c r="A37" s="144" t="s">
        <v>52</v>
      </c>
      <c r="B37" s="144" t="s">
        <v>14</v>
      </c>
      <c r="C37" s="145">
        <v>0</v>
      </c>
      <c r="D37" s="145">
        <v>2</v>
      </c>
      <c r="E37" s="145">
        <v>2</v>
      </c>
      <c r="F37" s="145">
        <v>1</v>
      </c>
      <c r="G37" s="145">
        <v>5</v>
      </c>
      <c r="H37" s="145">
        <v>3</v>
      </c>
      <c r="I37" s="145" t="s">
        <v>236</v>
      </c>
      <c r="J37" s="145" t="s">
        <v>236</v>
      </c>
      <c r="K37" s="145">
        <v>1</v>
      </c>
      <c r="L37" s="145" t="s">
        <v>236</v>
      </c>
      <c r="M37" s="145" t="s">
        <v>236</v>
      </c>
      <c r="N37" s="145">
        <v>3</v>
      </c>
      <c r="O37" s="145">
        <v>9</v>
      </c>
      <c r="P37" s="145">
        <v>75</v>
      </c>
    </row>
    <row r="38" spans="1:16" x14ac:dyDescent="0.25">
      <c r="A38" s="144" t="s">
        <v>20</v>
      </c>
      <c r="B38" s="144" t="s">
        <v>14</v>
      </c>
      <c r="C38" s="145" t="s">
        <v>236</v>
      </c>
      <c r="D38" s="145">
        <v>2</v>
      </c>
      <c r="E38" s="145" t="s">
        <v>236</v>
      </c>
      <c r="F38" s="145" t="s">
        <v>236</v>
      </c>
      <c r="G38" s="145">
        <v>2</v>
      </c>
      <c r="H38" s="145">
        <v>2</v>
      </c>
      <c r="I38" s="145" t="s">
        <v>236</v>
      </c>
      <c r="J38" s="145" t="s">
        <v>236</v>
      </c>
      <c r="K38" s="145" t="s">
        <v>236</v>
      </c>
      <c r="L38" s="145" t="s">
        <v>236</v>
      </c>
      <c r="M38" s="145" t="s">
        <v>236</v>
      </c>
      <c r="N38" s="145" t="s">
        <v>236</v>
      </c>
      <c r="O38" s="145">
        <v>4</v>
      </c>
      <c r="P38" s="145">
        <v>100</v>
      </c>
    </row>
    <row r="39" spans="1:16" x14ac:dyDescent="0.25">
      <c r="A39" s="147" t="s">
        <v>171</v>
      </c>
      <c r="B39" s="148" t="s">
        <v>14</v>
      </c>
      <c r="C39" s="144">
        <v>3</v>
      </c>
      <c r="D39" s="144">
        <v>0</v>
      </c>
      <c r="E39" s="144">
        <v>4</v>
      </c>
      <c r="F39" s="144">
        <v>1</v>
      </c>
      <c r="G39" s="144">
        <v>8</v>
      </c>
      <c r="H39" s="144">
        <v>7</v>
      </c>
      <c r="I39" s="144">
        <v>0</v>
      </c>
      <c r="J39" s="144">
        <v>1</v>
      </c>
      <c r="K39" s="144">
        <v>4</v>
      </c>
      <c r="L39" s="144">
        <v>2</v>
      </c>
      <c r="M39" s="144">
        <v>1</v>
      </c>
      <c r="N39" s="144">
        <v>0</v>
      </c>
      <c r="O39" s="144">
        <v>23</v>
      </c>
      <c r="P39" s="144">
        <v>100</v>
      </c>
    </row>
    <row r="40" spans="1:16" x14ac:dyDescent="0.25">
      <c r="A40" s="149" t="s">
        <v>152</v>
      </c>
      <c r="B40" s="144" t="s">
        <v>14</v>
      </c>
      <c r="C40" s="144">
        <v>0</v>
      </c>
      <c r="D40" s="144">
        <v>1</v>
      </c>
      <c r="E40" s="144">
        <v>30</v>
      </c>
      <c r="F40" s="144">
        <v>0</v>
      </c>
      <c r="G40" s="144">
        <v>31</v>
      </c>
      <c r="H40" s="144">
        <v>4</v>
      </c>
      <c r="I40" s="144">
        <v>0</v>
      </c>
      <c r="J40" s="144">
        <v>0</v>
      </c>
      <c r="K40" s="144">
        <v>0</v>
      </c>
      <c r="L40" s="144">
        <v>0</v>
      </c>
      <c r="M40" s="144">
        <v>0</v>
      </c>
      <c r="N40" s="144">
        <v>5</v>
      </c>
      <c r="O40" s="144">
        <v>35</v>
      </c>
      <c r="P40" s="144">
        <v>88</v>
      </c>
    </row>
    <row r="41" spans="1:16" x14ac:dyDescent="0.25">
      <c r="A41" s="144" t="s">
        <v>78</v>
      </c>
      <c r="B41" s="144" t="s">
        <v>14</v>
      </c>
      <c r="C41" s="145" t="s">
        <v>236</v>
      </c>
      <c r="D41" s="145" t="s">
        <v>236</v>
      </c>
      <c r="E41" s="145" t="s">
        <v>236</v>
      </c>
      <c r="F41" s="145" t="s">
        <v>236</v>
      </c>
      <c r="G41" s="145" t="s">
        <v>236</v>
      </c>
      <c r="H41" s="145" t="s">
        <v>236</v>
      </c>
      <c r="I41" s="145" t="s">
        <v>236</v>
      </c>
      <c r="J41" s="145" t="s">
        <v>236</v>
      </c>
      <c r="K41" s="145" t="s">
        <v>236</v>
      </c>
      <c r="L41" s="145">
        <v>3</v>
      </c>
      <c r="M41" s="145">
        <v>7</v>
      </c>
      <c r="N41" s="145">
        <v>22</v>
      </c>
      <c r="O41" s="145">
        <v>10</v>
      </c>
      <c r="P41" s="145">
        <v>31</v>
      </c>
    </row>
    <row r="42" spans="1:16" x14ac:dyDescent="0.25">
      <c r="A42" s="144" t="s">
        <v>32</v>
      </c>
      <c r="B42" s="144" t="s">
        <v>14</v>
      </c>
      <c r="C42" s="145">
        <v>4</v>
      </c>
      <c r="D42" s="145">
        <v>17</v>
      </c>
      <c r="E42" s="145">
        <v>23</v>
      </c>
      <c r="F42" s="145" t="s">
        <v>236</v>
      </c>
      <c r="G42" s="145">
        <v>44</v>
      </c>
      <c r="H42" s="145">
        <v>18</v>
      </c>
      <c r="I42" s="145" t="s">
        <v>236</v>
      </c>
      <c r="J42" s="145">
        <v>4</v>
      </c>
      <c r="K42" s="145">
        <v>11</v>
      </c>
      <c r="L42" s="145" t="s">
        <v>236</v>
      </c>
      <c r="M42" s="145" t="s">
        <v>236</v>
      </c>
      <c r="N42" s="145">
        <v>145</v>
      </c>
      <c r="O42" s="145">
        <v>77</v>
      </c>
      <c r="P42" s="145">
        <v>35</v>
      </c>
    </row>
    <row r="43" spans="1:16" x14ac:dyDescent="0.25">
      <c r="A43" s="146" t="s">
        <v>577</v>
      </c>
      <c r="B43" s="146" t="s">
        <v>14</v>
      </c>
      <c r="C43" s="144">
        <v>28</v>
      </c>
      <c r="D43" s="144">
        <v>8</v>
      </c>
      <c r="E43" s="144">
        <v>20</v>
      </c>
      <c r="F43" s="145" t="s">
        <v>236</v>
      </c>
      <c r="G43" s="145">
        <v>56</v>
      </c>
      <c r="H43" s="145" t="s">
        <v>236</v>
      </c>
      <c r="I43" s="144">
        <v>15</v>
      </c>
      <c r="J43" s="144">
        <v>17</v>
      </c>
      <c r="K43" s="145" t="s">
        <v>236</v>
      </c>
      <c r="L43" s="145" t="s">
        <v>236</v>
      </c>
      <c r="M43" s="145" t="s">
        <v>236</v>
      </c>
      <c r="N43" s="144">
        <v>8</v>
      </c>
      <c r="O43" s="144">
        <v>88</v>
      </c>
      <c r="P43" s="144">
        <v>92</v>
      </c>
    </row>
    <row r="44" spans="1:16" x14ac:dyDescent="0.25">
      <c r="A44" s="146" t="s">
        <v>578</v>
      </c>
      <c r="B44" s="146" t="s">
        <v>14</v>
      </c>
      <c r="C44" s="144">
        <v>15</v>
      </c>
      <c r="D44" s="144">
        <v>1</v>
      </c>
      <c r="E44" s="144">
        <v>1</v>
      </c>
      <c r="F44" s="144">
        <v>1</v>
      </c>
      <c r="G44" s="144">
        <v>18</v>
      </c>
      <c r="H44" s="144">
        <v>8</v>
      </c>
      <c r="I44" s="144">
        <v>5</v>
      </c>
      <c r="J44" s="144">
        <v>13</v>
      </c>
      <c r="K44" s="144">
        <v>4</v>
      </c>
      <c r="L44" s="144">
        <v>1</v>
      </c>
      <c r="M44" s="144">
        <v>6</v>
      </c>
      <c r="N44" s="144">
        <v>6</v>
      </c>
      <c r="O44" s="144">
        <v>55</v>
      </c>
      <c r="P44" s="144">
        <v>90</v>
      </c>
    </row>
    <row r="45" spans="1:16" x14ac:dyDescent="0.25">
      <c r="A45" s="146" t="s">
        <v>578</v>
      </c>
      <c r="B45" s="146" t="s">
        <v>10</v>
      </c>
      <c r="C45" s="144">
        <v>11</v>
      </c>
      <c r="D45" s="144">
        <v>3</v>
      </c>
      <c r="E45" s="144">
        <v>0</v>
      </c>
      <c r="F45" s="144">
        <v>0</v>
      </c>
      <c r="G45" s="144">
        <v>14</v>
      </c>
      <c r="H45" s="144">
        <v>15</v>
      </c>
      <c r="I45" s="144">
        <v>1</v>
      </c>
      <c r="J45" s="144">
        <v>7</v>
      </c>
      <c r="K45" s="144">
        <v>5</v>
      </c>
      <c r="L45" s="144">
        <v>0</v>
      </c>
      <c r="M45" s="144">
        <v>3</v>
      </c>
      <c r="N45" s="144">
        <v>10</v>
      </c>
      <c r="O45" s="144">
        <v>45</v>
      </c>
      <c r="P45" s="144">
        <v>82</v>
      </c>
    </row>
    <row r="46" spans="1:16" x14ac:dyDescent="0.25">
      <c r="A46" s="144" t="s">
        <v>101</v>
      </c>
      <c r="B46" s="144" t="s">
        <v>14</v>
      </c>
      <c r="C46" s="144">
        <v>16</v>
      </c>
      <c r="D46" s="144">
        <v>4</v>
      </c>
      <c r="E46" s="144">
        <v>1</v>
      </c>
      <c r="F46" s="145" t="s">
        <v>236</v>
      </c>
      <c r="G46" s="144">
        <v>21</v>
      </c>
      <c r="H46" s="144">
        <v>1</v>
      </c>
      <c r="I46" s="145" t="s">
        <v>236</v>
      </c>
      <c r="J46" s="145" t="s">
        <v>236</v>
      </c>
      <c r="K46" s="145" t="s">
        <v>236</v>
      </c>
      <c r="L46" s="145" t="s">
        <v>236</v>
      </c>
      <c r="M46" s="145" t="s">
        <v>236</v>
      </c>
      <c r="N46" s="145" t="s">
        <v>236</v>
      </c>
      <c r="O46" s="144">
        <v>22</v>
      </c>
      <c r="P46" s="144">
        <v>100</v>
      </c>
    </row>
    <row r="47" spans="1:16" x14ac:dyDescent="0.25">
      <c r="A47" s="144" t="s">
        <v>256</v>
      </c>
      <c r="B47" s="144" t="s">
        <v>14</v>
      </c>
      <c r="C47" s="144">
        <v>1</v>
      </c>
      <c r="D47" s="145">
        <v>0</v>
      </c>
      <c r="E47" s="145">
        <v>6</v>
      </c>
      <c r="F47" s="145" t="s">
        <v>236</v>
      </c>
      <c r="G47" s="145">
        <v>7</v>
      </c>
      <c r="H47" s="145">
        <v>3</v>
      </c>
      <c r="I47" s="145" t="s">
        <v>236</v>
      </c>
      <c r="J47" s="145" t="s">
        <v>236</v>
      </c>
      <c r="K47" s="145" t="s">
        <v>236</v>
      </c>
      <c r="L47" s="145" t="s">
        <v>236</v>
      </c>
      <c r="M47" s="145" t="s">
        <v>236</v>
      </c>
      <c r="N47" s="145" t="s">
        <v>236</v>
      </c>
      <c r="O47" s="144">
        <v>10</v>
      </c>
      <c r="P47" s="144">
        <v>100</v>
      </c>
    </row>
    <row r="48" spans="1:16" x14ac:dyDescent="0.25">
      <c r="A48" s="144" t="s">
        <v>159</v>
      </c>
      <c r="B48" s="144" t="s">
        <v>14</v>
      </c>
      <c r="C48" s="144">
        <v>2</v>
      </c>
      <c r="D48" s="144">
        <v>1</v>
      </c>
      <c r="E48" s="144">
        <v>4</v>
      </c>
      <c r="F48" s="144">
        <v>0</v>
      </c>
      <c r="G48" s="144">
        <v>7</v>
      </c>
      <c r="H48" s="144">
        <v>3</v>
      </c>
      <c r="I48" s="144">
        <v>0</v>
      </c>
      <c r="J48" s="144">
        <v>1</v>
      </c>
      <c r="K48" s="144">
        <v>2</v>
      </c>
      <c r="L48" s="144">
        <v>2</v>
      </c>
      <c r="M48" s="144">
        <v>0</v>
      </c>
      <c r="N48" s="144">
        <v>4</v>
      </c>
      <c r="O48" s="144">
        <v>15</v>
      </c>
      <c r="P48" s="144">
        <v>79</v>
      </c>
    </row>
    <row r="49" spans="1:16" x14ac:dyDescent="0.25">
      <c r="A49" s="144" t="s">
        <v>23</v>
      </c>
      <c r="B49" s="144" t="s">
        <v>14</v>
      </c>
      <c r="C49" s="144">
        <v>6</v>
      </c>
      <c r="D49" s="144">
        <v>6</v>
      </c>
      <c r="E49" s="144">
        <v>15</v>
      </c>
      <c r="F49" s="144">
        <v>1</v>
      </c>
      <c r="G49" s="144">
        <v>28</v>
      </c>
      <c r="H49" s="144">
        <v>39</v>
      </c>
      <c r="I49" s="144">
        <v>4</v>
      </c>
      <c r="J49" s="144">
        <v>5</v>
      </c>
      <c r="K49" s="144">
        <v>12</v>
      </c>
      <c r="L49" s="144">
        <v>3</v>
      </c>
      <c r="M49" s="144">
        <v>3</v>
      </c>
      <c r="N49" s="144">
        <v>17</v>
      </c>
      <c r="O49" s="144">
        <v>94</v>
      </c>
      <c r="P49" s="144">
        <v>85</v>
      </c>
    </row>
    <row r="50" spans="1:16" x14ac:dyDescent="0.25">
      <c r="A50" s="144" t="s">
        <v>84</v>
      </c>
      <c r="B50" s="144" t="s">
        <v>14</v>
      </c>
      <c r="C50" s="144">
        <v>2</v>
      </c>
      <c r="D50" s="144">
        <v>5</v>
      </c>
      <c r="E50" s="144">
        <v>5</v>
      </c>
      <c r="F50" s="144">
        <v>0</v>
      </c>
      <c r="G50" s="144">
        <v>12</v>
      </c>
      <c r="H50" s="144">
        <v>0</v>
      </c>
      <c r="I50" s="144">
        <v>0</v>
      </c>
      <c r="J50" s="144">
        <v>0</v>
      </c>
      <c r="K50" s="144">
        <v>6</v>
      </c>
      <c r="L50" s="144">
        <v>1</v>
      </c>
      <c r="M50" s="144">
        <v>0</v>
      </c>
      <c r="N50" s="144">
        <v>1</v>
      </c>
      <c r="O50" s="144">
        <v>19</v>
      </c>
      <c r="P50" s="144">
        <v>95</v>
      </c>
    </row>
    <row r="51" spans="1:16" x14ac:dyDescent="0.25">
      <c r="A51" s="144" t="s">
        <v>90</v>
      </c>
      <c r="B51" s="144" t="s">
        <v>14</v>
      </c>
      <c r="C51" s="145" t="s">
        <v>236</v>
      </c>
      <c r="D51" s="144">
        <v>3</v>
      </c>
      <c r="E51" s="144">
        <v>1</v>
      </c>
      <c r="F51" s="145" t="s">
        <v>236</v>
      </c>
      <c r="G51" s="144">
        <v>4</v>
      </c>
      <c r="H51" s="145" t="s">
        <v>236</v>
      </c>
      <c r="I51" s="145" t="s">
        <v>236</v>
      </c>
      <c r="J51" s="145" t="s">
        <v>236</v>
      </c>
      <c r="K51" s="144">
        <v>1</v>
      </c>
      <c r="L51" s="144">
        <v>2</v>
      </c>
      <c r="M51" s="144">
        <v>4</v>
      </c>
      <c r="N51" s="144">
        <v>11</v>
      </c>
      <c r="O51" s="144">
        <v>11</v>
      </c>
      <c r="P51" s="144">
        <v>50</v>
      </c>
    </row>
    <row r="52" spans="1:16" x14ac:dyDescent="0.25">
      <c r="A52" s="144" t="s">
        <v>99</v>
      </c>
      <c r="B52" s="144" t="s">
        <v>14</v>
      </c>
      <c r="C52" s="144">
        <v>1</v>
      </c>
      <c r="D52" s="144">
        <v>2</v>
      </c>
      <c r="E52" s="144">
        <v>10</v>
      </c>
      <c r="F52" s="144">
        <v>0</v>
      </c>
      <c r="G52" s="144">
        <v>13</v>
      </c>
      <c r="H52" s="144">
        <v>38</v>
      </c>
      <c r="I52" s="144">
        <v>1</v>
      </c>
      <c r="J52" s="144">
        <v>2</v>
      </c>
      <c r="K52" s="144">
        <v>9</v>
      </c>
      <c r="L52" s="144">
        <v>1</v>
      </c>
      <c r="M52" s="144">
        <v>0</v>
      </c>
      <c r="N52" s="144">
        <v>8</v>
      </c>
      <c r="O52" s="144">
        <v>64</v>
      </c>
      <c r="P52" s="144">
        <v>89</v>
      </c>
    </row>
    <row r="53" spans="1:16" x14ac:dyDescent="0.25">
      <c r="A53" s="144" t="s">
        <v>174</v>
      </c>
      <c r="B53" s="144" t="s">
        <v>35</v>
      </c>
      <c r="C53" s="144">
        <v>0</v>
      </c>
      <c r="D53" s="144">
        <v>5</v>
      </c>
      <c r="E53" s="144">
        <v>1</v>
      </c>
      <c r="F53" s="144">
        <v>0</v>
      </c>
      <c r="G53" s="144">
        <v>6</v>
      </c>
      <c r="H53" s="144">
        <v>22</v>
      </c>
      <c r="I53" s="144">
        <v>1</v>
      </c>
      <c r="J53" s="144">
        <v>1</v>
      </c>
      <c r="K53" s="144">
        <v>7</v>
      </c>
      <c r="L53" s="144">
        <v>2</v>
      </c>
      <c r="M53" s="144">
        <v>0</v>
      </c>
      <c r="N53" s="144">
        <v>7</v>
      </c>
      <c r="O53" s="144">
        <v>39</v>
      </c>
      <c r="P53" s="144">
        <v>85</v>
      </c>
    </row>
    <row r="54" spans="1:16" x14ac:dyDescent="0.25">
      <c r="A54" s="147" t="s">
        <v>64</v>
      </c>
      <c r="B54" s="148" t="s">
        <v>35</v>
      </c>
      <c r="C54" s="144">
        <v>9</v>
      </c>
      <c r="D54" s="144">
        <v>20</v>
      </c>
      <c r="E54" s="144">
        <v>11</v>
      </c>
      <c r="F54" s="144">
        <v>3</v>
      </c>
      <c r="G54" s="144">
        <v>43</v>
      </c>
      <c r="H54" s="144">
        <v>36</v>
      </c>
      <c r="I54" s="144">
        <v>4</v>
      </c>
      <c r="J54" s="144">
        <v>29</v>
      </c>
      <c r="K54" s="144">
        <v>14</v>
      </c>
      <c r="L54" s="144">
        <v>6</v>
      </c>
      <c r="M54" s="144">
        <v>12</v>
      </c>
      <c r="N54" s="144">
        <v>51</v>
      </c>
      <c r="O54" s="144">
        <v>144</v>
      </c>
      <c r="P54" s="144">
        <v>74</v>
      </c>
    </row>
    <row r="55" spans="1:16" x14ac:dyDescent="0.25">
      <c r="A55" s="144" t="s">
        <v>161</v>
      </c>
      <c r="B55" s="144" t="s">
        <v>35</v>
      </c>
      <c r="C55" s="144">
        <v>3</v>
      </c>
      <c r="D55" s="144">
        <v>3</v>
      </c>
      <c r="E55" s="144">
        <v>5</v>
      </c>
      <c r="F55" s="144">
        <v>0</v>
      </c>
      <c r="G55" s="144">
        <v>11</v>
      </c>
      <c r="H55" s="144">
        <v>8</v>
      </c>
      <c r="I55" s="144">
        <v>0</v>
      </c>
      <c r="J55" s="144">
        <v>0</v>
      </c>
      <c r="K55" s="144">
        <v>1</v>
      </c>
      <c r="L55" s="144">
        <v>0</v>
      </c>
      <c r="M55" s="144">
        <v>3</v>
      </c>
      <c r="N55" s="144">
        <v>5</v>
      </c>
      <c r="O55" s="144">
        <v>23</v>
      </c>
      <c r="P55" s="144">
        <v>82</v>
      </c>
    </row>
    <row r="56" spans="1:16" x14ac:dyDescent="0.25">
      <c r="A56" s="144" t="s">
        <v>183</v>
      </c>
      <c r="B56" s="144" t="s">
        <v>35</v>
      </c>
      <c r="C56" s="145" t="s">
        <v>236</v>
      </c>
      <c r="D56" s="145">
        <v>1</v>
      </c>
      <c r="E56" s="145">
        <v>2</v>
      </c>
      <c r="F56" s="145" t="s">
        <v>236</v>
      </c>
      <c r="G56" s="145">
        <v>3</v>
      </c>
      <c r="H56" s="145">
        <v>4</v>
      </c>
      <c r="I56" s="145" t="s">
        <v>236</v>
      </c>
      <c r="J56" s="145">
        <v>2</v>
      </c>
      <c r="K56" s="145">
        <v>1</v>
      </c>
      <c r="L56" s="145">
        <v>1</v>
      </c>
      <c r="M56" s="145">
        <v>1</v>
      </c>
      <c r="N56" s="145">
        <v>1</v>
      </c>
      <c r="O56" s="145">
        <v>12</v>
      </c>
      <c r="P56" s="145">
        <v>92</v>
      </c>
    </row>
    <row r="57" spans="1:16" x14ac:dyDescent="0.25">
      <c r="A57" s="147" t="s">
        <v>579</v>
      </c>
      <c r="B57" s="148" t="s">
        <v>35</v>
      </c>
      <c r="C57" s="145" t="s">
        <v>236</v>
      </c>
      <c r="D57" s="145">
        <v>2</v>
      </c>
      <c r="E57" s="145">
        <v>1</v>
      </c>
      <c r="F57" s="145" t="s">
        <v>236</v>
      </c>
      <c r="G57" s="145">
        <v>3</v>
      </c>
      <c r="H57" s="145" t="s">
        <v>236</v>
      </c>
      <c r="I57" s="145" t="s">
        <v>236</v>
      </c>
      <c r="J57" s="145" t="s">
        <v>236</v>
      </c>
      <c r="K57" s="145">
        <v>1</v>
      </c>
      <c r="L57" s="145" t="s">
        <v>236</v>
      </c>
      <c r="M57" s="145" t="s">
        <v>236</v>
      </c>
      <c r="N57" s="145" t="s">
        <v>236</v>
      </c>
      <c r="O57" s="145">
        <v>4</v>
      </c>
      <c r="P57" s="145">
        <v>100</v>
      </c>
    </row>
    <row r="58" spans="1:16" x14ac:dyDescent="0.25">
      <c r="A58" s="147" t="s">
        <v>579</v>
      </c>
      <c r="B58" s="148" t="s">
        <v>158</v>
      </c>
      <c r="C58" s="145">
        <v>1</v>
      </c>
      <c r="D58" s="145" t="s">
        <v>236</v>
      </c>
      <c r="E58" s="145">
        <v>1</v>
      </c>
      <c r="F58" s="145" t="s">
        <v>236</v>
      </c>
      <c r="G58" s="145">
        <v>2</v>
      </c>
      <c r="H58" s="145" t="s">
        <v>236</v>
      </c>
      <c r="I58" s="145" t="s">
        <v>236</v>
      </c>
      <c r="J58" s="145" t="s">
        <v>236</v>
      </c>
      <c r="K58" s="145">
        <v>0</v>
      </c>
      <c r="L58" s="145" t="s">
        <v>236</v>
      </c>
      <c r="M58" s="145">
        <v>0</v>
      </c>
      <c r="N58" s="145" t="s">
        <v>236</v>
      </c>
      <c r="O58" s="145">
        <v>2</v>
      </c>
      <c r="P58" s="144">
        <v>100</v>
      </c>
    </row>
    <row r="59" spans="1:16" x14ac:dyDescent="0.25">
      <c r="A59" s="144" t="s">
        <v>133</v>
      </c>
      <c r="B59" s="144" t="s">
        <v>12</v>
      </c>
      <c r="C59" s="145">
        <v>1</v>
      </c>
      <c r="D59" s="145">
        <v>7</v>
      </c>
      <c r="E59" s="145">
        <v>2</v>
      </c>
      <c r="F59" s="145" t="s">
        <v>236</v>
      </c>
      <c r="G59" s="145">
        <v>10</v>
      </c>
      <c r="H59" s="145">
        <v>2</v>
      </c>
      <c r="I59" s="145" t="s">
        <v>236</v>
      </c>
      <c r="J59" s="145" t="s">
        <v>236</v>
      </c>
      <c r="K59" s="145">
        <v>4</v>
      </c>
      <c r="L59" s="145" t="s">
        <v>236</v>
      </c>
      <c r="M59" s="145" t="s">
        <v>236</v>
      </c>
      <c r="N59" s="145" t="s">
        <v>236</v>
      </c>
      <c r="O59" s="144">
        <v>16</v>
      </c>
      <c r="P59" s="144">
        <v>100</v>
      </c>
    </row>
    <row r="60" spans="1:16" x14ac:dyDescent="0.25">
      <c r="A60" s="144" t="s">
        <v>580</v>
      </c>
      <c r="B60" s="144" t="s">
        <v>14</v>
      </c>
      <c r="C60" s="144">
        <v>2</v>
      </c>
      <c r="D60" s="144">
        <v>6</v>
      </c>
      <c r="E60" s="144">
        <v>4</v>
      </c>
      <c r="F60" s="144">
        <v>0</v>
      </c>
      <c r="G60" s="144">
        <v>12</v>
      </c>
      <c r="H60" s="144">
        <v>0</v>
      </c>
      <c r="I60" s="144">
        <v>0</v>
      </c>
      <c r="J60" s="144">
        <v>1</v>
      </c>
      <c r="K60" s="144">
        <v>3</v>
      </c>
      <c r="L60" s="144">
        <v>2</v>
      </c>
      <c r="M60" s="144">
        <v>2</v>
      </c>
      <c r="N60" s="144">
        <v>14</v>
      </c>
      <c r="O60" s="144">
        <v>20</v>
      </c>
      <c r="P60" s="144">
        <v>59</v>
      </c>
    </row>
    <row r="61" spans="1:16" x14ac:dyDescent="0.25">
      <c r="A61" s="144" t="s">
        <v>259</v>
      </c>
      <c r="B61" s="144" t="s">
        <v>14</v>
      </c>
      <c r="C61" s="144">
        <v>3</v>
      </c>
      <c r="D61" s="144">
        <v>1</v>
      </c>
      <c r="E61" s="144">
        <v>12</v>
      </c>
      <c r="F61" s="144">
        <v>0</v>
      </c>
      <c r="G61" s="144">
        <v>16</v>
      </c>
      <c r="H61" s="144">
        <v>4</v>
      </c>
      <c r="I61" s="144">
        <v>0</v>
      </c>
      <c r="J61" s="144">
        <v>0</v>
      </c>
      <c r="K61" s="144">
        <v>2</v>
      </c>
      <c r="L61" s="144">
        <v>0</v>
      </c>
      <c r="M61" s="144">
        <v>0</v>
      </c>
      <c r="N61" s="144">
        <v>1</v>
      </c>
      <c r="O61" s="144">
        <v>22</v>
      </c>
      <c r="P61" s="144">
        <v>96</v>
      </c>
    </row>
    <row r="62" spans="1:16" x14ac:dyDescent="0.25">
      <c r="A62" s="144" t="s">
        <v>114</v>
      </c>
      <c r="B62" s="144" t="s">
        <v>260</v>
      </c>
      <c r="C62" s="144">
        <v>3</v>
      </c>
      <c r="D62" s="144">
        <v>3</v>
      </c>
      <c r="E62" s="144">
        <v>9</v>
      </c>
      <c r="F62" s="144">
        <v>1</v>
      </c>
      <c r="G62" s="144">
        <v>16</v>
      </c>
      <c r="H62" s="144">
        <v>10</v>
      </c>
      <c r="I62" s="144">
        <v>0</v>
      </c>
      <c r="J62" s="144">
        <v>1</v>
      </c>
      <c r="K62" s="144">
        <v>4</v>
      </c>
      <c r="L62" s="144">
        <v>1</v>
      </c>
      <c r="M62" s="144">
        <v>9</v>
      </c>
      <c r="N62" s="145" t="s">
        <v>236</v>
      </c>
      <c r="O62" s="144">
        <v>41</v>
      </c>
      <c r="P62" s="144">
        <v>100</v>
      </c>
    </row>
    <row r="63" spans="1:16" x14ac:dyDescent="0.25">
      <c r="A63" s="144" t="s">
        <v>68</v>
      </c>
      <c r="B63" s="144" t="s">
        <v>14</v>
      </c>
      <c r="C63" s="145">
        <v>1</v>
      </c>
      <c r="D63" s="145">
        <v>2</v>
      </c>
      <c r="E63" s="145">
        <v>3</v>
      </c>
      <c r="F63" s="145" t="s">
        <v>236</v>
      </c>
      <c r="G63" s="145">
        <v>6</v>
      </c>
      <c r="H63" s="145">
        <v>1</v>
      </c>
      <c r="I63" s="145" t="s">
        <v>236</v>
      </c>
      <c r="J63" s="145">
        <v>1</v>
      </c>
      <c r="K63" s="145" t="s">
        <v>236</v>
      </c>
      <c r="L63" s="145">
        <v>1</v>
      </c>
      <c r="M63" s="145" t="s">
        <v>236</v>
      </c>
      <c r="N63" s="145" t="s">
        <v>236</v>
      </c>
      <c r="O63" s="144">
        <v>9</v>
      </c>
      <c r="P63" s="144">
        <v>100</v>
      </c>
    </row>
    <row r="64" spans="1:16" x14ac:dyDescent="0.25">
      <c r="A64" s="147" t="s">
        <v>261</v>
      </c>
      <c r="B64" s="148" t="s">
        <v>10</v>
      </c>
      <c r="C64" s="144">
        <v>37</v>
      </c>
      <c r="D64" s="144">
        <v>4</v>
      </c>
      <c r="E64" s="144">
        <v>11</v>
      </c>
      <c r="F64" s="144">
        <v>71</v>
      </c>
      <c r="G64" s="144">
        <v>123</v>
      </c>
      <c r="H64" s="144">
        <v>0</v>
      </c>
      <c r="I64" s="144">
        <v>4</v>
      </c>
      <c r="J64" s="144">
        <v>0</v>
      </c>
      <c r="K64" s="144">
        <v>22</v>
      </c>
      <c r="L64" s="144">
        <v>0</v>
      </c>
      <c r="M64" s="144">
        <v>0</v>
      </c>
      <c r="N64" s="144">
        <v>1</v>
      </c>
      <c r="O64" s="144">
        <v>149</v>
      </c>
      <c r="P64" s="144">
        <v>99</v>
      </c>
    </row>
    <row r="65" spans="1:16" x14ac:dyDescent="0.25">
      <c r="A65" s="144" t="s">
        <v>63</v>
      </c>
      <c r="B65" s="144" t="s">
        <v>14</v>
      </c>
      <c r="C65" s="144">
        <v>0</v>
      </c>
      <c r="D65" s="144">
        <v>2</v>
      </c>
      <c r="E65" s="144">
        <v>16</v>
      </c>
      <c r="F65" s="145" t="s">
        <v>236</v>
      </c>
      <c r="G65" s="144">
        <v>18</v>
      </c>
      <c r="H65" s="144">
        <v>19</v>
      </c>
      <c r="I65" s="144">
        <v>0</v>
      </c>
      <c r="J65" s="145" t="s">
        <v>236</v>
      </c>
      <c r="K65" s="144">
        <v>5</v>
      </c>
      <c r="L65" s="144">
        <v>1</v>
      </c>
      <c r="M65" s="145" t="s">
        <v>236</v>
      </c>
      <c r="N65" s="144">
        <v>3</v>
      </c>
      <c r="O65" s="144">
        <v>43</v>
      </c>
      <c r="P65" s="144">
        <v>93</v>
      </c>
    </row>
    <row r="66" spans="1:16" x14ac:dyDescent="0.25">
      <c r="A66" s="150" t="s">
        <v>98</v>
      </c>
      <c r="B66" s="150" t="s">
        <v>14</v>
      </c>
      <c r="C66" s="144">
        <v>2</v>
      </c>
      <c r="D66" s="144">
        <v>3</v>
      </c>
      <c r="E66" s="144">
        <v>7</v>
      </c>
      <c r="F66" s="144">
        <v>0</v>
      </c>
      <c r="G66" s="144">
        <v>12</v>
      </c>
      <c r="H66" s="144">
        <v>8</v>
      </c>
      <c r="I66" s="144">
        <v>3</v>
      </c>
      <c r="J66" s="144">
        <v>0</v>
      </c>
      <c r="K66" s="144">
        <v>20</v>
      </c>
      <c r="L66" s="144">
        <v>0</v>
      </c>
      <c r="M66" s="145" t="s">
        <v>236</v>
      </c>
      <c r="N66" s="144">
        <v>7</v>
      </c>
      <c r="O66" s="144">
        <v>43</v>
      </c>
      <c r="P66" s="144">
        <v>86</v>
      </c>
    </row>
    <row r="67" spans="1:16" x14ac:dyDescent="0.25">
      <c r="A67" s="150" t="s">
        <v>139</v>
      </c>
      <c r="B67" s="150" t="s">
        <v>14</v>
      </c>
      <c r="C67" s="144"/>
      <c r="D67" s="144"/>
      <c r="E67" s="144"/>
      <c r="F67" s="144"/>
      <c r="G67" s="144"/>
      <c r="H67" s="144"/>
      <c r="I67" s="144"/>
      <c r="J67" s="144"/>
      <c r="K67" s="144"/>
      <c r="L67" s="144"/>
      <c r="M67" s="144"/>
      <c r="N67" s="144">
        <v>10</v>
      </c>
      <c r="O67" s="144">
        <v>0</v>
      </c>
      <c r="P67" s="144">
        <v>0</v>
      </c>
    </row>
    <row r="68" spans="1:16" x14ac:dyDescent="0.25">
      <c r="A68" s="144" t="s">
        <v>141</v>
      </c>
      <c r="B68" s="144" t="s">
        <v>14</v>
      </c>
      <c r="C68" s="144">
        <v>0</v>
      </c>
      <c r="D68" s="144">
        <v>8</v>
      </c>
      <c r="E68" s="144">
        <v>1</v>
      </c>
      <c r="F68" s="144">
        <v>0</v>
      </c>
      <c r="G68" s="144">
        <v>9</v>
      </c>
      <c r="H68" s="144">
        <v>2</v>
      </c>
      <c r="I68" s="144">
        <v>0</v>
      </c>
      <c r="J68" s="144">
        <v>0</v>
      </c>
      <c r="K68" s="144">
        <v>2</v>
      </c>
      <c r="L68" s="144">
        <v>0</v>
      </c>
      <c r="M68" s="144">
        <v>2</v>
      </c>
      <c r="N68" s="144">
        <v>2</v>
      </c>
      <c r="O68" s="144">
        <v>15</v>
      </c>
      <c r="P68" s="144">
        <v>88</v>
      </c>
    </row>
    <row r="69" spans="1:16" x14ac:dyDescent="0.25">
      <c r="A69" s="144" t="s">
        <v>39</v>
      </c>
      <c r="B69" s="144" t="s">
        <v>14</v>
      </c>
      <c r="C69" s="144">
        <v>0</v>
      </c>
      <c r="D69" s="144">
        <v>2</v>
      </c>
      <c r="E69" s="144">
        <v>1</v>
      </c>
      <c r="F69" s="144">
        <v>0</v>
      </c>
      <c r="G69" s="144">
        <v>3</v>
      </c>
      <c r="H69" s="144">
        <v>12</v>
      </c>
      <c r="I69" s="144">
        <v>0</v>
      </c>
      <c r="J69" s="144">
        <v>1</v>
      </c>
      <c r="K69" s="144">
        <v>4</v>
      </c>
      <c r="L69" s="144">
        <v>0</v>
      </c>
      <c r="M69" s="144">
        <v>0</v>
      </c>
      <c r="N69" s="144">
        <v>10</v>
      </c>
      <c r="O69" s="144">
        <v>20</v>
      </c>
      <c r="P69" s="144">
        <v>67</v>
      </c>
    </row>
    <row r="70" spans="1:16" x14ac:dyDescent="0.25">
      <c r="A70" s="144" t="s">
        <v>37</v>
      </c>
      <c r="B70" s="144" t="s">
        <v>14</v>
      </c>
      <c r="C70" s="144">
        <v>0</v>
      </c>
      <c r="D70" s="144">
        <v>1</v>
      </c>
      <c r="E70" s="144">
        <v>2</v>
      </c>
      <c r="F70" s="144">
        <v>0</v>
      </c>
      <c r="G70" s="144">
        <v>3</v>
      </c>
      <c r="H70" s="144">
        <v>3</v>
      </c>
      <c r="I70" s="144">
        <v>0</v>
      </c>
      <c r="J70" s="144">
        <v>0</v>
      </c>
      <c r="K70" s="144">
        <v>4</v>
      </c>
      <c r="L70" s="144">
        <v>1</v>
      </c>
      <c r="M70" s="144">
        <v>0</v>
      </c>
      <c r="N70" s="144">
        <v>0</v>
      </c>
      <c r="O70" s="144">
        <v>11</v>
      </c>
      <c r="P70" s="144">
        <v>100</v>
      </c>
    </row>
    <row r="71" spans="1:16" x14ac:dyDescent="0.25">
      <c r="A71" s="144" t="s">
        <v>89</v>
      </c>
      <c r="B71" s="144" t="s">
        <v>14</v>
      </c>
      <c r="C71" s="144">
        <v>3</v>
      </c>
      <c r="D71" s="144">
        <v>20</v>
      </c>
      <c r="E71" s="144">
        <v>4</v>
      </c>
      <c r="F71" s="144">
        <v>0</v>
      </c>
      <c r="G71" s="144">
        <v>27</v>
      </c>
      <c r="H71" s="144">
        <v>5</v>
      </c>
      <c r="I71" s="145" t="s">
        <v>236</v>
      </c>
      <c r="J71" s="145" t="s">
        <v>236</v>
      </c>
      <c r="K71" s="144">
        <v>2</v>
      </c>
      <c r="L71" s="145" t="s">
        <v>236</v>
      </c>
      <c r="M71" s="145" t="s">
        <v>236</v>
      </c>
      <c r="N71" s="144">
        <v>4</v>
      </c>
      <c r="O71" s="144">
        <v>34</v>
      </c>
      <c r="P71" s="144">
        <v>89</v>
      </c>
    </row>
    <row r="72" spans="1:16" x14ac:dyDescent="0.25">
      <c r="A72" s="144" t="s">
        <v>592</v>
      </c>
      <c r="B72" s="144" t="s">
        <v>154</v>
      </c>
      <c r="C72" s="145" t="s">
        <v>236</v>
      </c>
      <c r="D72" s="144">
        <v>2</v>
      </c>
      <c r="E72" s="144">
        <v>7</v>
      </c>
      <c r="F72" s="145" t="s">
        <v>236</v>
      </c>
      <c r="G72" s="144">
        <v>9</v>
      </c>
      <c r="H72" s="144">
        <v>19</v>
      </c>
      <c r="I72" s="144">
        <v>3</v>
      </c>
      <c r="J72" s="144">
        <v>3</v>
      </c>
      <c r="K72" s="144">
        <v>8</v>
      </c>
      <c r="L72" s="144">
        <v>3</v>
      </c>
      <c r="M72" s="145" t="s">
        <v>236</v>
      </c>
      <c r="N72" s="144">
        <v>11</v>
      </c>
      <c r="O72" s="144">
        <v>45</v>
      </c>
      <c r="P72" s="144">
        <v>80</v>
      </c>
    </row>
    <row r="73" spans="1:16" x14ac:dyDescent="0.25">
      <c r="A73" s="144" t="s">
        <v>11</v>
      </c>
      <c r="B73" s="144" t="s">
        <v>12</v>
      </c>
      <c r="C73" s="144">
        <v>1</v>
      </c>
      <c r="D73" s="144">
        <v>11</v>
      </c>
      <c r="E73" s="144">
        <v>3</v>
      </c>
      <c r="F73" s="144">
        <v>0</v>
      </c>
      <c r="G73" s="144">
        <v>15</v>
      </c>
      <c r="H73" s="144">
        <v>3</v>
      </c>
      <c r="I73" s="144">
        <v>0</v>
      </c>
      <c r="J73" s="144">
        <v>0</v>
      </c>
      <c r="K73" s="144">
        <v>2</v>
      </c>
      <c r="L73" s="144">
        <v>3</v>
      </c>
      <c r="M73" s="144">
        <v>0</v>
      </c>
      <c r="N73" s="144">
        <v>6</v>
      </c>
      <c r="O73" s="144">
        <v>23</v>
      </c>
      <c r="P73" s="144">
        <v>79</v>
      </c>
    </row>
    <row r="74" spans="1:16" x14ac:dyDescent="0.25">
      <c r="A74" s="144" t="s">
        <v>29</v>
      </c>
      <c r="B74" s="144" t="s">
        <v>14</v>
      </c>
      <c r="C74" s="144">
        <v>1</v>
      </c>
      <c r="D74" s="144">
        <v>2</v>
      </c>
      <c r="E74" s="145" t="s">
        <v>236</v>
      </c>
      <c r="F74" s="144">
        <v>3</v>
      </c>
      <c r="G74" s="144">
        <v>6</v>
      </c>
      <c r="H74" s="144">
        <v>2</v>
      </c>
      <c r="I74" s="145" t="s">
        <v>236</v>
      </c>
      <c r="J74" s="145" t="s">
        <v>236</v>
      </c>
      <c r="K74" s="144">
        <v>2</v>
      </c>
      <c r="L74" s="145" t="s">
        <v>236</v>
      </c>
      <c r="M74" s="144">
        <v>1</v>
      </c>
      <c r="N74" s="144">
        <v>1</v>
      </c>
      <c r="O74" s="144">
        <v>11</v>
      </c>
      <c r="P74" s="144">
        <v>92</v>
      </c>
    </row>
    <row r="75" spans="1:16" x14ac:dyDescent="0.25">
      <c r="A75" s="144" t="s">
        <v>113</v>
      </c>
      <c r="B75" s="144" t="s">
        <v>14</v>
      </c>
      <c r="C75" s="144">
        <v>2</v>
      </c>
      <c r="D75" s="144">
        <v>3</v>
      </c>
      <c r="E75" s="144">
        <v>0</v>
      </c>
      <c r="F75" s="144">
        <v>0</v>
      </c>
      <c r="G75" s="144">
        <v>5</v>
      </c>
      <c r="H75" s="144">
        <v>2</v>
      </c>
      <c r="I75" s="144">
        <v>1</v>
      </c>
      <c r="J75" s="144">
        <v>0</v>
      </c>
      <c r="K75" s="144">
        <v>2</v>
      </c>
      <c r="L75" s="144">
        <v>2</v>
      </c>
      <c r="M75" s="144">
        <v>0</v>
      </c>
      <c r="N75" s="144">
        <v>0</v>
      </c>
      <c r="O75" s="144">
        <v>12</v>
      </c>
      <c r="P75" s="144">
        <v>100</v>
      </c>
    </row>
    <row r="76" spans="1:16" x14ac:dyDescent="0.25">
      <c r="A76" s="144" t="s">
        <v>60</v>
      </c>
      <c r="B76" s="144" t="s">
        <v>85</v>
      </c>
      <c r="C76" s="144">
        <v>31</v>
      </c>
      <c r="D76" s="145" t="s">
        <v>236</v>
      </c>
      <c r="E76" s="145" t="s">
        <v>236</v>
      </c>
      <c r="F76" s="144">
        <v>10</v>
      </c>
      <c r="G76" s="144">
        <v>41</v>
      </c>
      <c r="H76" s="145" t="s">
        <v>236</v>
      </c>
      <c r="I76" s="145" t="s">
        <v>236</v>
      </c>
      <c r="J76" s="145" t="s">
        <v>236</v>
      </c>
      <c r="K76" s="145" t="s">
        <v>236</v>
      </c>
      <c r="L76" s="145" t="s">
        <v>236</v>
      </c>
      <c r="M76" s="145" t="s">
        <v>236</v>
      </c>
      <c r="N76" s="145" t="s">
        <v>236</v>
      </c>
      <c r="O76" s="144">
        <v>41</v>
      </c>
      <c r="P76" s="144">
        <v>100</v>
      </c>
    </row>
    <row r="77" spans="1:16" x14ac:dyDescent="0.25">
      <c r="A77" s="144" t="s">
        <v>60</v>
      </c>
      <c r="B77" s="144" t="s">
        <v>61</v>
      </c>
      <c r="C77" s="144">
        <v>97</v>
      </c>
      <c r="D77" s="145" t="s">
        <v>236</v>
      </c>
      <c r="E77" s="145" t="s">
        <v>236</v>
      </c>
      <c r="F77" s="144">
        <v>18</v>
      </c>
      <c r="G77" s="144">
        <v>115</v>
      </c>
      <c r="H77" s="145" t="s">
        <v>236</v>
      </c>
      <c r="I77" s="145" t="s">
        <v>236</v>
      </c>
      <c r="J77" s="145" t="s">
        <v>236</v>
      </c>
      <c r="K77" s="145" t="s">
        <v>236</v>
      </c>
      <c r="L77" s="145" t="s">
        <v>236</v>
      </c>
      <c r="M77" s="145" t="s">
        <v>236</v>
      </c>
      <c r="N77" s="145" t="s">
        <v>236</v>
      </c>
      <c r="O77" s="144">
        <v>115</v>
      </c>
      <c r="P77" s="144">
        <v>100</v>
      </c>
    </row>
    <row r="78" spans="1:16" x14ac:dyDescent="0.25">
      <c r="A78" s="144" t="s">
        <v>128</v>
      </c>
      <c r="B78" s="144" t="s">
        <v>14</v>
      </c>
      <c r="C78" s="144">
        <v>3</v>
      </c>
      <c r="D78" s="144">
        <v>1</v>
      </c>
      <c r="E78" s="144">
        <v>2</v>
      </c>
      <c r="F78" s="145" t="s">
        <v>236</v>
      </c>
      <c r="G78" s="144">
        <v>6</v>
      </c>
      <c r="H78" s="144">
        <v>2</v>
      </c>
      <c r="I78" s="145" t="s">
        <v>236</v>
      </c>
      <c r="J78" s="144">
        <v>1</v>
      </c>
      <c r="K78" s="145" t="s">
        <v>236</v>
      </c>
      <c r="L78" s="144">
        <v>1</v>
      </c>
      <c r="M78" s="145" t="s">
        <v>236</v>
      </c>
      <c r="N78" s="145" t="s">
        <v>236</v>
      </c>
      <c r="O78" s="144">
        <v>10</v>
      </c>
      <c r="P78" s="144">
        <v>100</v>
      </c>
    </row>
    <row r="79" spans="1:16" x14ac:dyDescent="0.25">
      <c r="A79" s="144" t="s">
        <v>120</v>
      </c>
      <c r="B79" s="144" t="s">
        <v>14</v>
      </c>
      <c r="C79" s="144">
        <v>6</v>
      </c>
      <c r="D79" s="144">
        <v>1</v>
      </c>
      <c r="E79" s="144">
        <v>26</v>
      </c>
      <c r="F79" s="144">
        <v>5</v>
      </c>
      <c r="G79" s="144">
        <v>38</v>
      </c>
      <c r="H79" s="144">
        <v>147</v>
      </c>
      <c r="I79" s="144">
        <v>41</v>
      </c>
      <c r="J79" s="144">
        <v>31</v>
      </c>
      <c r="K79" s="144">
        <v>46</v>
      </c>
      <c r="L79" s="144">
        <v>3</v>
      </c>
      <c r="M79" s="144">
        <v>4</v>
      </c>
      <c r="N79" s="144">
        <v>40</v>
      </c>
      <c r="O79" s="144">
        <v>310</v>
      </c>
      <c r="P79" s="144">
        <v>89</v>
      </c>
    </row>
    <row r="80" spans="1:16" x14ac:dyDescent="0.25">
      <c r="A80" s="147" t="s">
        <v>51</v>
      </c>
      <c r="B80" s="148" t="s">
        <v>14</v>
      </c>
      <c r="C80" s="144">
        <v>2</v>
      </c>
      <c r="D80" s="144">
        <v>5</v>
      </c>
      <c r="E80" s="144">
        <v>8</v>
      </c>
      <c r="F80" s="144">
        <v>0</v>
      </c>
      <c r="G80" s="144">
        <v>15</v>
      </c>
      <c r="H80" s="144">
        <v>7</v>
      </c>
      <c r="I80" s="144">
        <v>1</v>
      </c>
      <c r="J80" s="145" t="s">
        <v>236</v>
      </c>
      <c r="K80" s="144">
        <v>2</v>
      </c>
      <c r="L80" s="144">
        <v>3</v>
      </c>
      <c r="M80" s="145" t="s">
        <v>236</v>
      </c>
      <c r="N80" s="144">
        <v>4</v>
      </c>
      <c r="O80" s="144">
        <v>28</v>
      </c>
      <c r="P80" s="144">
        <v>88</v>
      </c>
    </row>
    <row r="81" spans="1:16" x14ac:dyDescent="0.25">
      <c r="A81" s="144" t="s">
        <v>201</v>
      </c>
      <c r="B81" s="144" t="s">
        <v>14</v>
      </c>
      <c r="C81" s="144">
        <v>1</v>
      </c>
      <c r="D81" s="144">
        <v>5</v>
      </c>
      <c r="E81" s="144">
        <v>3</v>
      </c>
      <c r="F81" s="144">
        <v>0</v>
      </c>
      <c r="G81" s="144">
        <v>9</v>
      </c>
      <c r="H81" s="144">
        <v>11</v>
      </c>
      <c r="I81" s="144">
        <v>0</v>
      </c>
      <c r="J81" s="144">
        <v>3</v>
      </c>
      <c r="K81" s="144">
        <v>0</v>
      </c>
      <c r="L81" s="144">
        <v>1</v>
      </c>
      <c r="M81" s="144">
        <v>0</v>
      </c>
      <c r="N81" s="144">
        <v>22</v>
      </c>
      <c r="O81" s="144">
        <v>24</v>
      </c>
      <c r="P81" s="144">
        <v>52</v>
      </c>
    </row>
    <row r="82" spans="1:16" x14ac:dyDescent="0.25">
      <c r="A82" s="147" t="s">
        <v>129</v>
      </c>
      <c r="B82" s="148" t="s">
        <v>14</v>
      </c>
      <c r="C82" s="144">
        <v>1</v>
      </c>
      <c r="D82" s="144">
        <v>1</v>
      </c>
      <c r="E82" s="144">
        <v>16</v>
      </c>
      <c r="F82" s="144">
        <v>0</v>
      </c>
      <c r="G82" s="144">
        <v>18</v>
      </c>
      <c r="H82" s="144">
        <v>0</v>
      </c>
      <c r="I82" s="144">
        <v>0</v>
      </c>
      <c r="J82" s="144">
        <v>0</v>
      </c>
      <c r="K82" s="144">
        <v>4</v>
      </c>
      <c r="L82" s="144">
        <v>0</v>
      </c>
      <c r="M82" s="144">
        <v>1</v>
      </c>
      <c r="N82" s="145" t="s">
        <v>236</v>
      </c>
      <c r="O82" s="144">
        <v>23</v>
      </c>
      <c r="P82" s="144">
        <v>100</v>
      </c>
    </row>
    <row r="83" spans="1:16" x14ac:dyDescent="0.25">
      <c r="A83" s="144" t="s">
        <v>33</v>
      </c>
      <c r="B83" s="144" t="s">
        <v>14</v>
      </c>
      <c r="C83" s="144">
        <v>0</v>
      </c>
      <c r="D83" s="144">
        <v>2</v>
      </c>
      <c r="E83" s="144">
        <v>11</v>
      </c>
      <c r="F83" s="144">
        <v>0</v>
      </c>
      <c r="G83" s="144">
        <v>13</v>
      </c>
      <c r="H83" s="144">
        <v>5</v>
      </c>
      <c r="I83" s="144">
        <v>0</v>
      </c>
      <c r="J83" s="144">
        <v>0</v>
      </c>
      <c r="K83" s="144">
        <v>4</v>
      </c>
      <c r="L83" s="144">
        <v>0</v>
      </c>
      <c r="M83" s="144">
        <v>0</v>
      </c>
      <c r="N83" s="144">
        <v>4</v>
      </c>
      <c r="O83" s="144">
        <v>22</v>
      </c>
      <c r="P83" s="144">
        <v>85</v>
      </c>
    </row>
    <row r="84" spans="1:16" x14ac:dyDescent="0.25">
      <c r="A84" s="144" t="s">
        <v>30</v>
      </c>
      <c r="B84" s="144" t="s">
        <v>14</v>
      </c>
      <c r="C84" s="144">
        <v>1</v>
      </c>
      <c r="D84" s="144">
        <v>6</v>
      </c>
      <c r="E84" s="144">
        <v>1</v>
      </c>
      <c r="F84" s="145" t="s">
        <v>236</v>
      </c>
      <c r="G84" s="144">
        <v>8</v>
      </c>
      <c r="H84" s="144">
        <v>2</v>
      </c>
      <c r="I84" s="145" t="s">
        <v>236</v>
      </c>
      <c r="J84" s="145" t="s">
        <v>236</v>
      </c>
      <c r="K84" s="144">
        <v>2</v>
      </c>
      <c r="L84" s="145" t="s">
        <v>236</v>
      </c>
      <c r="M84" s="145" t="s">
        <v>236</v>
      </c>
      <c r="N84" s="144">
        <v>15</v>
      </c>
      <c r="O84" s="144">
        <v>12</v>
      </c>
      <c r="P84" s="144">
        <v>44</v>
      </c>
    </row>
    <row r="85" spans="1:16" x14ac:dyDescent="0.25">
      <c r="A85" s="144" t="s">
        <v>43</v>
      </c>
      <c r="B85" s="144" t="s">
        <v>14</v>
      </c>
      <c r="C85" s="144"/>
      <c r="D85" s="144"/>
      <c r="E85" s="144"/>
      <c r="F85" s="144"/>
      <c r="G85" s="144"/>
      <c r="H85" s="144"/>
      <c r="I85" s="144"/>
      <c r="J85" s="144"/>
      <c r="K85" s="144"/>
      <c r="L85" s="144"/>
      <c r="M85" s="144"/>
      <c r="N85" s="144">
        <v>0</v>
      </c>
      <c r="O85" s="144">
        <v>0</v>
      </c>
      <c r="P85" s="144">
        <v>0</v>
      </c>
    </row>
    <row r="86" spans="1:16" x14ac:dyDescent="0.25">
      <c r="A86" s="147" t="s">
        <v>266</v>
      </c>
      <c r="B86" s="148" t="s">
        <v>191</v>
      </c>
      <c r="C86" s="144">
        <v>0</v>
      </c>
      <c r="D86" s="144">
        <v>7</v>
      </c>
      <c r="E86" s="144">
        <v>4</v>
      </c>
      <c r="F86" s="144">
        <v>1</v>
      </c>
      <c r="G86" s="144">
        <v>12</v>
      </c>
      <c r="H86" s="145" t="s">
        <v>236</v>
      </c>
      <c r="I86" s="144">
        <v>1</v>
      </c>
      <c r="J86" s="144">
        <v>1</v>
      </c>
      <c r="K86" s="144">
        <v>1</v>
      </c>
      <c r="L86" s="144">
        <v>6</v>
      </c>
      <c r="M86" s="145" t="s">
        <v>236</v>
      </c>
      <c r="N86" s="144">
        <v>1</v>
      </c>
      <c r="O86" s="144">
        <v>21</v>
      </c>
      <c r="P86" s="144">
        <v>95</v>
      </c>
    </row>
    <row r="87" spans="1:16" x14ac:dyDescent="0.25">
      <c r="A87" s="144" t="s">
        <v>165</v>
      </c>
      <c r="B87" s="144" t="s">
        <v>14</v>
      </c>
      <c r="C87" s="144">
        <v>2</v>
      </c>
      <c r="D87" s="144">
        <v>6</v>
      </c>
      <c r="E87" s="144">
        <v>15</v>
      </c>
      <c r="F87" s="144">
        <v>2</v>
      </c>
      <c r="G87" s="144">
        <v>25</v>
      </c>
      <c r="H87" s="144">
        <v>10</v>
      </c>
      <c r="I87" s="144">
        <v>0</v>
      </c>
      <c r="J87" s="144">
        <v>2</v>
      </c>
      <c r="K87" s="144">
        <v>6</v>
      </c>
      <c r="L87" s="144">
        <v>0</v>
      </c>
      <c r="M87" s="144">
        <v>0</v>
      </c>
      <c r="N87" s="144">
        <v>13</v>
      </c>
      <c r="O87" s="144">
        <v>43</v>
      </c>
      <c r="P87" s="144">
        <v>77</v>
      </c>
    </row>
    <row r="88" spans="1:16" x14ac:dyDescent="0.25">
      <c r="A88" s="144" t="s">
        <v>165</v>
      </c>
      <c r="B88" s="144" t="s">
        <v>202</v>
      </c>
      <c r="C88" s="144">
        <v>0</v>
      </c>
      <c r="D88" s="144">
        <v>0</v>
      </c>
      <c r="E88" s="144">
        <v>1</v>
      </c>
      <c r="F88" s="144">
        <v>0</v>
      </c>
      <c r="G88" s="144">
        <v>1</v>
      </c>
      <c r="H88" s="144">
        <v>8</v>
      </c>
      <c r="I88" s="144">
        <v>0</v>
      </c>
      <c r="J88" s="144">
        <v>0</v>
      </c>
      <c r="K88" s="144">
        <v>0</v>
      </c>
      <c r="L88" s="144">
        <v>0</v>
      </c>
      <c r="M88" s="144">
        <v>0</v>
      </c>
      <c r="N88" s="144">
        <v>3</v>
      </c>
      <c r="O88" s="144">
        <v>9</v>
      </c>
      <c r="P88" s="144">
        <v>75</v>
      </c>
    </row>
    <row r="89" spans="1:16" x14ac:dyDescent="0.25">
      <c r="A89" s="144" t="s">
        <v>165</v>
      </c>
      <c r="B89" s="144" t="s">
        <v>166</v>
      </c>
      <c r="C89" s="144">
        <v>0</v>
      </c>
      <c r="D89" s="144">
        <v>5</v>
      </c>
      <c r="E89" s="144">
        <v>12</v>
      </c>
      <c r="F89" s="144">
        <v>0</v>
      </c>
      <c r="G89" s="144">
        <v>17</v>
      </c>
      <c r="H89" s="144">
        <v>2</v>
      </c>
      <c r="I89" s="144">
        <v>0</v>
      </c>
      <c r="J89" s="144">
        <v>1</v>
      </c>
      <c r="K89" s="144">
        <v>2</v>
      </c>
      <c r="L89" s="144">
        <v>0</v>
      </c>
      <c r="M89" s="144">
        <v>0</v>
      </c>
      <c r="N89" s="144">
        <v>0</v>
      </c>
      <c r="O89" s="144">
        <v>22</v>
      </c>
      <c r="P89" s="144">
        <v>100</v>
      </c>
    </row>
    <row r="90" spans="1:16" x14ac:dyDescent="0.25">
      <c r="A90" s="144" t="s">
        <v>140</v>
      </c>
      <c r="B90" s="144" t="s">
        <v>14</v>
      </c>
      <c r="C90" s="144">
        <v>2</v>
      </c>
      <c r="D90" s="144">
        <v>1</v>
      </c>
      <c r="E90" s="144">
        <v>8</v>
      </c>
      <c r="F90" s="144">
        <v>0</v>
      </c>
      <c r="G90" s="144">
        <v>11</v>
      </c>
      <c r="H90" s="144">
        <v>11</v>
      </c>
      <c r="I90" s="144">
        <v>0</v>
      </c>
      <c r="J90" s="145" t="s">
        <v>236</v>
      </c>
      <c r="K90" s="144">
        <v>1</v>
      </c>
      <c r="L90" s="144">
        <v>3</v>
      </c>
      <c r="M90" s="145" t="s">
        <v>236</v>
      </c>
      <c r="N90" s="144">
        <v>10</v>
      </c>
      <c r="O90" s="144">
        <v>26</v>
      </c>
      <c r="P90" s="144">
        <v>72</v>
      </c>
    </row>
    <row r="91" spans="1:16" x14ac:dyDescent="0.25">
      <c r="A91" s="144" t="s">
        <v>74</v>
      </c>
      <c r="B91" s="144" t="s">
        <v>14</v>
      </c>
      <c r="C91" s="144">
        <v>2</v>
      </c>
      <c r="D91" s="144">
        <v>10</v>
      </c>
      <c r="E91" s="144">
        <v>15</v>
      </c>
      <c r="F91" s="144">
        <v>3</v>
      </c>
      <c r="G91" s="144">
        <v>30</v>
      </c>
      <c r="H91" s="144">
        <v>15</v>
      </c>
      <c r="I91" s="144">
        <v>0</v>
      </c>
      <c r="J91" s="144">
        <v>0</v>
      </c>
      <c r="K91" s="144">
        <v>0</v>
      </c>
      <c r="L91" s="144">
        <v>4</v>
      </c>
      <c r="M91" s="145" t="s">
        <v>236</v>
      </c>
      <c r="N91" s="144">
        <v>32</v>
      </c>
      <c r="O91" s="144">
        <v>49</v>
      </c>
      <c r="P91" s="144">
        <v>60</v>
      </c>
    </row>
    <row r="92" spans="1:16" x14ac:dyDescent="0.25">
      <c r="A92" s="144" t="s">
        <v>268</v>
      </c>
      <c r="B92" s="144" t="s">
        <v>10</v>
      </c>
      <c r="C92" s="144">
        <v>1</v>
      </c>
      <c r="D92" s="144">
        <v>2</v>
      </c>
      <c r="E92" s="144">
        <v>0</v>
      </c>
      <c r="F92" s="144">
        <v>0</v>
      </c>
      <c r="G92" s="144">
        <v>3</v>
      </c>
      <c r="H92" s="144">
        <v>2</v>
      </c>
      <c r="I92" s="144">
        <v>0</v>
      </c>
      <c r="J92" s="144">
        <v>2</v>
      </c>
      <c r="K92" s="144">
        <v>4</v>
      </c>
      <c r="L92" s="144">
        <v>2</v>
      </c>
      <c r="M92" s="144">
        <v>0</v>
      </c>
      <c r="N92" s="144">
        <v>1</v>
      </c>
      <c r="O92" s="144">
        <v>13</v>
      </c>
      <c r="P92" s="144">
        <v>93</v>
      </c>
    </row>
    <row r="93" spans="1:16" x14ac:dyDescent="0.25">
      <c r="A93" s="144" t="s">
        <v>203</v>
      </c>
      <c r="B93" s="144" t="s">
        <v>14</v>
      </c>
      <c r="C93" s="144">
        <v>0</v>
      </c>
      <c r="D93" s="144">
        <v>0</v>
      </c>
      <c r="E93" s="144">
        <v>0</v>
      </c>
      <c r="F93" s="144">
        <v>0</v>
      </c>
      <c r="G93" s="144">
        <v>0</v>
      </c>
      <c r="H93" s="144">
        <v>0</v>
      </c>
      <c r="I93" s="144">
        <v>0</v>
      </c>
      <c r="J93" s="144">
        <v>0</v>
      </c>
      <c r="K93" s="145" t="s">
        <v>236</v>
      </c>
      <c r="L93" s="145" t="s">
        <v>236</v>
      </c>
      <c r="M93" s="145" t="s">
        <v>236</v>
      </c>
      <c r="N93" s="145" t="s">
        <v>236</v>
      </c>
      <c r="O93" s="144">
        <v>0</v>
      </c>
      <c r="P93" s="144">
        <v>100</v>
      </c>
    </row>
    <row r="94" spans="1:16" x14ac:dyDescent="0.25">
      <c r="A94" s="147" t="s">
        <v>127</v>
      </c>
      <c r="B94" s="148" t="s">
        <v>14</v>
      </c>
      <c r="C94" s="144">
        <v>3</v>
      </c>
      <c r="D94" s="144">
        <v>2</v>
      </c>
      <c r="E94" s="144">
        <v>19</v>
      </c>
      <c r="F94" s="144">
        <v>0</v>
      </c>
      <c r="G94" s="144">
        <v>24</v>
      </c>
      <c r="H94" s="144">
        <v>6</v>
      </c>
      <c r="I94" s="144">
        <v>0</v>
      </c>
      <c r="J94" s="144">
        <v>1</v>
      </c>
      <c r="K94" s="144">
        <v>1</v>
      </c>
      <c r="L94" s="144">
        <v>2</v>
      </c>
      <c r="M94" s="144">
        <v>1</v>
      </c>
      <c r="N94" s="144">
        <v>24</v>
      </c>
      <c r="O94" s="144">
        <v>35</v>
      </c>
      <c r="P94" s="144">
        <v>59</v>
      </c>
    </row>
    <row r="95" spans="1:16" x14ac:dyDescent="0.25">
      <c r="A95" s="147" t="s">
        <v>581</v>
      </c>
      <c r="B95" s="148" t="s">
        <v>14</v>
      </c>
      <c r="C95" s="144">
        <v>5</v>
      </c>
      <c r="D95" s="144">
        <v>3</v>
      </c>
      <c r="E95" s="144">
        <v>10</v>
      </c>
      <c r="F95" s="144">
        <v>1</v>
      </c>
      <c r="G95" s="144">
        <v>19</v>
      </c>
      <c r="H95" s="144">
        <v>9</v>
      </c>
      <c r="I95" s="144">
        <v>1</v>
      </c>
      <c r="J95" s="144">
        <v>1</v>
      </c>
      <c r="K95" s="144">
        <v>4</v>
      </c>
      <c r="L95" s="144">
        <v>0</v>
      </c>
      <c r="M95" s="144">
        <v>1</v>
      </c>
      <c r="N95" s="144">
        <v>1</v>
      </c>
      <c r="O95" s="144">
        <v>35</v>
      </c>
      <c r="P95" s="144">
        <v>97</v>
      </c>
    </row>
    <row r="96" spans="1:16" x14ac:dyDescent="0.25">
      <c r="A96" s="144" t="s">
        <v>102</v>
      </c>
      <c r="B96" s="144" t="s">
        <v>14</v>
      </c>
      <c r="C96" s="144">
        <v>1</v>
      </c>
      <c r="D96" s="145" t="s">
        <v>236</v>
      </c>
      <c r="E96" s="144">
        <v>5</v>
      </c>
      <c r="F96" s="145" t="s">
        <v>236</v>
      </c>
      <c r="G96" s="144">
        <v>6</v>
      </c>
      <c r="H96" s="144">
        <v>4</v>
      </c>
      <c r="I96" s="145" t="s">
        <v>236</v>
      </c>
      <c r="J96" s="144">
        <v>2</v>
      </c>
      <c r="K96" s="145" t="s">
        <v>236</v>
      </c>
      <c r="L96" s="145" t="s">
        <v>236</v>
      </c>
      <c r="M96" s="145" t="s">
        <v>236</v>
      </c>
      <c r="N96" s="145" t="s">
        <v>236</v>
      </c>
      <c r="O96" s="144">
        <v>12</v>
      </c>
      <c r="P96" s="144">
        <v>100</v>
      </c>
    </row>
    <row r="97" spans="1:16" x14ac:dyDescent="0.25">
      <c r="A97" s="144" t="s">
        <v>118</v>
      </c>
      <c r="B97" s="144" t="s">
        <v>14</v>
      </c>
      <c r="C97" s="144">
        <v>1</v>
      </c>
      <c r="D97" s="145" t="s">
        <v>236</v>
      </c>
      <c r="E97" s="144">
        <v>2</v>
      </c>
      <c r="F97" s="145" t="s">
        <v>236</v>
      </c>
      <c r="G97" s="144">
        <v>3</v>
      </c>
      <c r="H97" s="144">
        <v>3</v>
      </c>
      <c r="I97" s="145" t="s">
        <v>236</v>
      </c>
      <c r="J97" s="145" t="s">
        <v>236</v>
      </c>
      <c r="K97" s="144">
        <v>1</v>
      </c>
      <c r="L97" s="145" t="s">
        <v>236</v>
      </c>
      <c r="M97" s="145" t="s">
        <v>236</v>
      </c>
      <c r="N97" s="144">
        <v>2</v>
      </c>
      <c r="O97" s="144">
        <v>7</v>
      </c>
      <c r="P97" s="144">
        <v>78</v>
      </c>
    </row>
    <row r="98" spans="1:16" x14ac:dyDescent="0.25">
      <c r="A98" s="144" t="s">
        <v>83</v>
      </c>
      <c r="B98" s="144" t="s">
        <v>14</v>
      </c>
      <c r="C98" s="144">
        <v>0</v>
      </c>
      <c r="D98" s="144">
        <v>1</v>
      </c>
      <c r="E98" s="144">
        <v>1</v>
      </c>
      <c r="F98" s="144">
        <v>0</v>
      </c>
      <c r="G98" s="144">
        <v>2</v>
      </c>
      <c r="H98" s="144">
        <v>10</v>
      </c>
      <c r="I98" s="144">
        <v>1</v>
      </c>
      <c r="J98" s="144">
        <v>0</v>
      </c>
      <c r="K98" s="144">
        <v>3</v>
      </c>
      <c r="L98" s="144">
        <v>2</v>
      </c>
      <c r="M98" s="144">
        <v>1</v>
      </c>
      <c r="N98" s="144">
        <v>2</v>
      </c>
      <c r="O98" s="144">
        <v>19</v>
      </c>
      <c r="P98" s="144">
        <v>90</v>
      </c>
    </row>
    <row r="99" spans="1:16" x14ac:dyDescent="0.25">
      <c r="A99" s="144" t="s">
        <v>126</v>
      </c>
      <c r="B99" s="144" t="s">
        <v>14</v>
      </c>
      <c r="C99" s="144">
        <v>1</v>
      </c>
      <c r="D99" s="144">
        <v>2</v>
      </c>
      <c r="E99" s="144">
        <v>8</v>
      </c>
      <c r="F99" s="144">
        <v>0</v>
      </c>
      <c r="G99" s="144">
        <v>11</v>
      </c>
      <c r="H99" s="144">
        <v>8</v>
      </c>
      <c r="I99" s="144">
        <v>0</v>
      </c>
      <c r="J99" s="144">
        <v>0</v>
      </c>
      <c r="K99" s="144">
        <v>2</v>
      </c>
      <c r="L99" s="144">
        <v>2</v>
      </c>
      <c r="M99" s="144">
        <v>0</v>
      </c>
      <c r="N99" s="144">
        <v>4</v>
      </c>
      <c r="O99" s="144">
        <v>23</v>
      </c>
      <c r="P99" s="144">
        <v>85</v>
      </c>
    </row>
    <row r="100" spans="1:16" x14ac:dyDescent="0.25">
      <c r="A100" s="144" t="s">
        <v>269</v>
      </c>
      <c r="B100" s="144" t="s">
        <v>14</v>
      </c>
      <c r="C100" s="144">
        <v>1</v>
      </c>
      <c r="D100" s="144">
        <v>3</v>
      </c>
      <c r="E100" s="144">
        <v>7</v>
      </c>
      <c r="F100" s="144" t="s">
        <v>236</v>
      </c>
      <c r="G100" s="144">
        <v>11</v>
      </c>
      <c r="H100" s="144" t="s">
        <v>236</v>
      </c>
      <c r="I100" s="144" t="s">
        <v>236</v>
      </c>
      <c r="J100" s="144">
        <v>1</v>
      </c>
      <c r="K100" s="144">
        <v>1</v>
      </c>
      <c r="L100" s="144">
        <v>1</v>
      </c>
      <c r="M100" s="144">
        <v>1</v>
      </c>
      <c r="N100" s="144">
        <v>4</v>
      </c>
      <c r="O100" s="144">
        <v>15</v>
      </c>
      <c r="P100" s="144">
        <v>79</v>
      </c>
    </row>
    <row r="101" spans="1:16" x14ac:dyDescent="0.25">
      <c r="A101" s="150" t="s">
        <v>79</v>
      </c>
      <c r="B101" s="150" t="s">
        <v>14</v>
      </c>
      <c r="C101" s="145" t="s">
        <v>236</v>
      </c>
      <c r="D101" s="144">
        <v>11</v>
      </c>
      <c r="E101" s="144">
        <v>4</v>
      </c>
      <c r="F101" s="145" t="s">
        <v>236</v>
      </c>
      <c r="G101" s="144">
        <v>15</v>
      </c>
      <c r="H101" s="144">
        <v>2</v>
      </c>
      <c r="I101" s="145" t="s">
        <v>236</v>
      </c>
      <c r="J101" s="145" t="s">
        <v>236</v>
      </c>
      <c r="K101" s="144">
        <v>4</v>
      </c>
      <c r="L101" s="145" t="s">
        <v>236</v>
      </c>
      <c r="M101" s="144">
        <v>1</v>
      </c>
      <c r="N101" s="144">
        <v>1</v>
      </c>
      <c r="O101" s="144">
        <v>22</v>
      </c>
      <c r="P101" s="144">
        <v>96</v>
      </c>
    </row>
    <row r="102" spans="1:16" x14ac:dyDescent="0.25">
      <c r="A102" s="147" t="s">
        <v>270</v>
      </c>
      <c r="B102" s="148" t="s">
        <v>14</v>
      </c>
      <c r="C102" s="144">
        <v>1</v>
      </c>
      <c r="D102" s="144">
        <v>5</v>
      </c>
      <c r="E102" s="144">
        <v>0</v>
      </c>
      <c r="F102" s="144">
        <v>0</v>
      </c>
      <c r="G102" s="144">
        <v>6</v>
      </c>
      <c r="H102" s="144">
        <v>0</v>
      </c>
      <c r="I102" s="144">
        <v>0</v>
      </c>
      <c r="J102" s="144">
        <v>0</v>
      </c>
      <c r="K102" s="144">
        <v>3</v>
      </c>
      <c r="L102" s="144">
        <v>0</v>
      </c>
      <c r="M102" s="144">
        <v>0</v>
      </c>
      <c r="N102" s="144">
        <v>8</v>
      </c>
      <c r="O102" s="144">
        <v>9</v>
      </c>
      <c r="P102" s="144">
        <v>53</v>
      </c>
    </row>
    <row r="103" spans="1:16" x14ac:dyDescent="0.25">
      <c r="A103" s="144" t="s">
        <v>62</v>
      </c>
      <c r="B103" s="144" t="s">
        <v>14</v>
      </c>
      <c r="C103" s="144">
        <v>0</v>
      </c>
      <c r="D103" s="144">
        <v>2</v>
      </c>
      <c r="E103" s="144">
        <v>8</v>
      </c>
      <c r="F103" s="144">
        <v>0</v>
      </c>
      <c r="G103" s="144">
        <v>10</v>
      </c>
      <c r="H103" s="144">
        <v>8</v>
      </c>
      <c r="I103" s="144">
        <v>0</v>
      </c>
      <c r="J103" s="144">
        <v>0</v>
      </c>
      <c r="K103" s="144">
        <v>4</v>
      </c>
      <c r="L103" s="145" t="s">
        <v>236</v>
      </c>
      <c r="M103" s="145" t="s">
        <v>236</v>
      </c>
      <c r="N103" s="144">
        <v>22</v>
      </c>
      <c r="O103" s="144">
        <v>22</v>
      </c>
      <c r="P103" s="144">
        <v>50</v>
      </c>
    </row>
    <row r="104" spans="1:16" x14ac:dyDescent="0.25">
      <c r="A104" s="144" t="s">
        <v>170</v>
      </c>
      <c r="B104" s="144" t="s">
        <v>14</v>
      </c>
      <c r="C104" s="144">
        <v>3</v>
      </c>
      <c r="D104" s="144">
        <v>10</v>
      </c>
      <c r="E104" s="144">
        <v>12</v>
      </c>
      <c r="F104" s="144">
        <v>0</v>
      </c>
      <c r="G104" s="144">
        <v>25</v>
      </c>
      <c r="H104" s="144">
        <v>18</v>
      </c>
      <c r="I104" s="144">
        <v>2</v>
      </c>
      <c r="J104" s="144">
        <v>2</v>
      </c>
      <c r="K104" s="144">
        <v>6</v>
      </c>
      <c r="L104" s="144">
        <v>1</v>
      </c>
      <c r="M104" s="144">
        <v>2</v>
      </c>
      <c r="N104" s="144">
        <v>7</v>
      </c>
      <c r="O104" s="144">
        <v>56</v>
      </c>
      <c r="P104" s="144">
        <v>89</v>
      </c>
    </row>
    <row r="105" spans="1:16" x14ac:dyDescent="0.25">
      <c r="A105" s="144" t="s">
        <v>19</v>
      </c>
      <c r="B105" s="144" t="s">
        <v>14</v>
      </c>
      <c r="C105" s="144">
        <v>10</v>
      </c>
      <c r="D105" s="144">
        <v>6</v>
      </c>
      <c r="E105" s="144">
        <v>8</v>
      </c>
      <c r="F105" s="144">
        <v>4</v>
      </c>
      <c r="G105" s="144">
        <v>28</v>
      </c>
      <c r="H105" s="144">
        <v>9</v>
      </c>
      <c r="I105" s="144">
        <v>5</v>
      </c>
      <c r="J105" s="144">
        <v>13</v>
      </c>
      <c r="K105" s="144">
        <v>19</v>
      </c>
      <c r="L105" s="144">
        <v>3</v>
      </c>
      <c r="M105" s="144">
        <v>0</v>
      </c>
      <c r="N105" s="144">
        <v>18</v>
      </c>
      <c r="O105" s="144">
        <v>77</v>
      </c>
      <c r="P105" s="144">
        <v>81</v>
      </c>
    </row>
    <row r="106" spans="1:16" x14ac:dyDescent="0.25">
      <c r="A106" s="144" t="s">
        <v>155</v>
      </c>
      <c r="B106" s="144" t="s">
        <v>14</v>
      </c>
      <c r="C106" s="144">
        <v>2</v>
      </c>
      <c r="D106" s="144">
        <v>7</v>
      </c>
      <c r="E106" s="144">
        <v>0</v>
      </c>
      <c r="F106" s="144">
        <v>0</v>
      </c>
      <c r="G106" s="144">
        <v>9</v>
      </c>
      <c r="H106" s="144">
        <v>4</v>
      </c>
      <c r="I106" s="144">
        <v>0</v>
      </c>
      <c r="J106" s="144">
        <v>0</v>
      </c>
      <c r="K106" s="144">
        <v>3</v>
      </c>
      <c r="L106" s="144">
        <v>2</v>
      </c>
      <c r="M106" s="144">
        <v>1</v>
      </c>
      <c r="N106" s="144">
        <v>1</v>
      </c>
      <c r="O106" s="144">
        <v>19</v>
      </c>
      <c r="P106" s="144">
        <v>95</v>
      </c>
    </row>
    <row r="107" spans="1:16" x14ac:dyDescent="0.25">
      <c r="A107" s="144" t="s">
        <v>187</v>
      </c>
      <c r="B107" s="144" t="s">
        <v>14</v>
      </c>
      <c r="C107" s="144">
        <v>0</v>
      </c>
      <c r="D107" s="144">
        <v>2</v>
      </c>
      <c r="E107" s="144">
        <v>11</v>
      </c>
      <c r="F107" s="145" t="s">
        <v>236</v>
      </c>
      <c r="G107" s="144">
        <v>13</v>
      </c>
      <c r="H107" s="144">
        <v>1</v>
      </c>
      <c r="I107" s="145" t="s">
        <v>236</v>
      </c>
      <c r="J107" s="145" t="s">
        <v>236</v>
      </c>
      <c r="K107" s="145" t="s">
        <v>236</v>
      </c>
      <c r="L107" s="145" t="s">
        <v>236</v>
      </c>
      <c r="M107" s="145" t="s">
        <v>236</v>
      </c>
      <c r="N107" s="145" t="s">
        <v>236</v>
      </c>
      <c r="O107" s="144">
        <v>14</v>
      </c>
      <c r="P107" s="144">
        <v>100</v>
      </c>
    </row>
    <row r="108" spans="1:16" x14ac:dyDescent="0.25">
      <c r="A108" s="147" t="s">
        <v>131</v>
      </c>
      <c r="B108" s="148" t="s">
        <v>132</v>
      </c>
      <c r="C108" s="144">
        <v>12</v>
      </c>
      <c r="D108" s="144">
        <v>7</v>
      </c>
      <c r="E108" s="144">
        <v>8</v>
      </c>
      <c r="F108" s="144">
        <v>0</v>
      </c>
      <c r="G108" s="144">
        <v>27</v>
      </c>
      <c r="H108" s="144">
        <v>10</v>
      </c>
      <c r="I108" s="144">
        <v>2</v>
      </c>
      <c r="J108" s="144">
        <v>9</v>
      </c>
      <c r="K108" s="144">
        <v>9</v>
      </c>
      <c r="L108" s="144">
        <v>3</v>
      </c>
      <c r="M108" s="144">
        <v>0</v>
      </c>
      <c r="N108" s="144">
        <v>0</v>
      </c>
      <c r="O108" s="144">
        <v>60</v>
      </c>
      <c r="P108" s="144">
        <v>100</v>
      </c>
    </row>
    <row r="109" spans="1:16" x14ac:dyDescent="0.25">
      <c r="A109" s="144" t="s">
        <v>22</v>
      </c>
      <c r="B109" s="144" t="s">
        <v>14</v>
      </c>
      <c r="C109" s="144">
        <v>1</v>
      </c>
      <c r="D109" s="144">
        <v>4</v>
      </c>
      <c r="E109" s="144">
        <v>3</v>
      </c>
      <c r="F109" s="145" t="s">
        <v>236</v>
      </c>
      <c r="G109" s="144">
        <v>8</v>
      </c>
      <c r="H109" s="145" t="s">
        <v>236</v>
      </c>
      <c r="I109" s="145" t="s">
        <v>236</v>
      </c>
      <c r="J109" s="145" t="s">
        <v>236</v>
      </c>
      <c r="K109" s="144">
        <v>8</v>
      </c>
      <c r="L109" s="144">
        <v>3</v>
      </c>
      <c r="M109" s="144">
        <v>1</v>
      </c>
      <c r="N109" s="144">
        <v>6</v>
      </c>
      <c r="O109" s="144">
        <v>20</v>
      </c>
      <c r="P109" s="144">
        <v>77</v>
      </c>
    </row>
    <row r="110" spans="1:16" x14ac:dyDescent="0.25">
      <c r="A110" s="146" t="s">
        <v>582</v>
      </c>
      <c r="B110" s="144" t="s">
        <v>14</v>
      </c>
      <c r="C110" s="144">
        <v>1</v>
      </c>
      <c r="D110" s="144">
        <v>15</v>
      </c>
      <c r="E110" s="144">
        <v>10</v>
      </c>
      <c r="F110" s="144">
        <v>0</v>
      </c>
      <c r="G110" s="144">
        <v>26</v>
      </c>
      <c r="H110" s="144">
        <v>3</v>
      </c>
      <c r="I110" s="144">
        <v>0</v>
      </c>
      <c r="J110" s="144">
        <v>7</v>
      </c>
      <c r="K110" s="144">
        <v>1</v>
      </c>
      <c r="L110" s="144">
        <v>0</v>
      </c>
      <c r="M110" s="144">
        <v>0</v>
      </c>
      <c r="N110" s="144">
        <v>10</v>
      </c>
      <c r="O110" s="144">
        <v>37</v>
      </c>
      <c r="P110" s="144">
        <v>79</v>
      </c>
    </row>
    <row r="111" spans="1:16" x14ac:dyDescent="0.25">
      <c r="A111" s="144" t="s">
        <v>65</v>
      </c>
      <c r="B111" s="144" t="s">
        <v>14</v>
      </c>
      <c r="C111" s="144">
        <v>1</v>
      </c>
      <c r="D111" s="144">
        <v>2</v>
      </c>
      <c r="E111" s="144">
        <v>1</v>
      </c>
      <c r="F111" s="145" t="s">
        <v>236</v>
      </c>
      <c r="G111" s="144">
        <v>4</v>
      </c>
      <c r="H111" s="144">
        <v>3</v>
      </c>
      <c r="I111" s="145" t="s">
        <v>236</v>
      </c>
      <c r="J111" s="144">
        <v>1</v>
      </c>
      <c r="K111" s="144">
        <v>3</v>
      </c>
      <c r="L111" s="144">
        <v>0</v>
      </c>
      <c r="M111" s="144">
        <v>0</v>
      </c>
      <c r="N111" s="144">
        <v>5</v>
      </c>
      <c r="O111" s="144">
        <v>11</v>
      </c>
      <c r="P111" s="144">
        <v>69</v>
      </c>
    </row>
    <row r="112" spans="1:16" x14ac:dyDescent="0.25">
      <c r="A112" s="144" t="s">
        <v>25</v>
      </c>
      <c r="B112" s="144" t="s">
        <v>50</v>
      </c>
      <c r="C112" s="144">
        <v>1</v>
      </c>
      <c r="D112" s="144">
        <v>16</v>
      </c>
      <c r="E112" s="144">
        <v>4</v>
      </c>
      <c r="F112" s="144">
        <v>1</v>
      </c>
      <c r="G112" s="144">
        <v>22</v>
      </c>
      <c r="H112" s="144">
        <v>14</v>
      </c>
      <c r="I112" s="144">
        <v>0</v>
      </c>
      <c r="J112" s="144">
        <v>3</v>
      </c>
      <c r="K112" s="144">
        <v>2</v>
      </c>
      <c r="L112" s="144">
        <v>0</v>
      </c>
      <c r="M112" s="144">
        <v>1</v>
      </c>
      <c r="N112" s="144">
        <v>3</v>
      </c>
      <c r="O112" s="144">
        <v>42</v>
      </c>
      <c r="P112" s="144">
        <v>93</v>
      </c>
    </row>
    <row r="113" spans="1:16" x14ac:dyDescent="0.25">
      <c r="A113" s="144" t="s">
        <v>25</v>
      </c>
      <c r="B113" s="144" t="s">
        <v>14</v>
      </c>
      <c r="C113" s="144">
        <v>1</v>
      </c>
      <c r="D113" s="144">
        <v>14</v>
      </c>
      <c r="E113" s="144">
        <v>3</v>
      </c>
      <c r="F113" s="144">
        <v>0</v>
      </c>
      <c r="G113" s="144">
        <v>18</v>
      </c>
      <c r="H113" s="144">
        <v>1</v>
      </c>
      <c r="I113" s="144">
        <v>0</v>
      </c>
      <c r="J113" s="144">
        <v>1</v>
      </c>
      <c r="K113" s="144">
        <v>2</v>
      </c>
      <c r="L113" s="144">
        <v>1</v>
      </c>
      <c r="M113" s="144">
        <v>0</v>
      </c>
      <c r="N113" s="144">
        <v>6</v>
      </c>
      <c r="O113" s="144">
        <v>23</v>
      </c>
      <c r="P113" s="144">
        <v>79</v>
      </c>
    </row>
    <row r="114" spans="1:16" x14ac:dyDescent="0.25">
      <c r="A114" s="144" t="s">
        <v>136</v>
      </c>
      <c r="B114" s="144" t="s">
        <v>14</v>
      </c>
      <c r="C114" s="144"/>
      <c r="D114" s="144"/>
      <c r="E114" s="144"/>
      <c r="F114" s="144"/>
      <c r="G114" s="144"/>
      <c r="H114" s="144"/>
      <c r="I114" s="144"/>
      <c r="J114" s="144"/>
      <c r="K114" s="144"/>
      <c r="L114" s="144"/>
      <c r="M114" s="144"/>
      <c r="N114" s="144">
        <v>95</v>
      </c>
      <c r="O114" s="144">
        <v>0</v>
      </c>
      <c r="P114" s="144">
        <v>0</v>
      </c>
    </row>
    <row r="115" spans="1:16" x14ac:dyDescent="0.25">
      <c r="A115" s="144" t="s">
        <v>125</v>
      </c>
      <c r="B115" s="144" t="s">
        <v>14</v>
      </c>
      <c r="C115" s="144">
        <v>1</v>
      </c>
      <c r="D115" s="144">
        <v>5</v>
      </c>
      <c r="E115" s="144">
        <v>10</v>
      </c>
      <c r="F115" s="145" t="s">
        <v>236</v>
      </c>
      <c r="G115" s="144">
        <v>16</v>
      </c>
      <c r="H115" s="144">
        <v>10</v>
      </c>
      <c r="I115" s="145" t="s">
        <v>236</v>
      </c>
      <c r="J115" s="145" t="s">
        <v>236</v>
      </c>
      <c r="K115" s="145" t="s">
        <v>236</v>
      </c>
      <c r="L115" s="144">
        <v>1</v>
      </c>
      <c r="M115" s="144">
        <v>2</v>
      </c>
      <c r="N115" s="144">
        <v>2</v>
      </c>
      <c r="O115" s="144">
        <v>29</v>
      </c>
      <c r="P115" s="144">
        <v>94</v>
      </c>
    </row>
    <row r="116" spans="1:16" x14ac:dyDescent="0.25">
      <c r="A116" s="144" t="s">
        <v>55</v>
      </c>
      <c r="B116" s="144" t="s">
        <v>14</v>
      </c>
      <c r="C116" s="144">
        <v>3</v>
      </c>
      <c r="D116" s="144">
        <v>20</v>
      </c>
      <c r="E116" s="144">
        <v>7</v>
      </c>
      <c r="F116" s="144">
        <v>1</v>
      </c>
      <c r="G116" s="144">
        <v>31</v>
      </c>
      <c r="H116" s="144">
        <v>14</v>
      </c>
      <c r="I116" s="144">
        <v>0</v>
      </c>
      <c r="J116" s="144">
        <v>0</v>
      </c>
      <c r="K116" s="144">
        <v>2</v>
      </c>
      <c r="L116" s="144">
        <v>8</v>
      </c>
      <c r="M116" s="144">
        <v>3</v>
      </c>
      <c r="N116" s="144">
        <v>2</v>
      </c>
      <c r="O116" s="144">
        <v>58</v>
      </c>
      <c r="P116" s="144">
        <v>97</v>
      </c>
    </row>
    <row r="117" spans="1:16" x14ac:dyDescent="0.25">
      <c r="A117" s="147" t="s">
        <v>45</v>
      </c>
      <c r="B117" s="148" t="s">
        <v>14</v>
      </c>
      <c r="C117" s="144">
        <v>60</v>
      </c>
      <c r="D117" s="144">
        <v>5</v>
      </c>
      <c r="E117" s="144">
        <v>12</v>
      </c>
      <c r="F117" s="144">
        <v>2</v>
      </c>
      <c r="G117" s="144">
        <v>79</v>
      </c>
      <c r="H117" s="144">
        <v>18</v>
      </c>
      <c r="I117" s="144">
        <v>0</v>
      </c>
      <c r="J117" s="144">
        <v>3</v>
      </c>
      <c r="K117" s="144">
        <v>1</v>
      </c>
      <c r="L117" s="144">
        <v>3</v>
      </c>
      <c r="M117" s="144">
        <v>0</v>
      </c>
      <c r="N117" s="144">
        <v>15</v>
      </c>
      <c r="O117" s="144">
        <v>104</v>
      </c>
      <c r="P117" s="144">
        <v>87</v>
      </c>
    </row>
    <row r="118" spans="1:16" x14ac:dyDescent="0.25">
      <c r="A118" s="144" t="s">
        <v>103</v>
      </c>
      <c r="B118" s="144" t="s">
        <v>14</v>
      </c>
      <c r="C118" s="144">
        <v>6</v>
      </c>
      <c r="D118" s="144">
        <v>6</v>
      </c>
      <c r="E118" s="144">
        <v>20</v>
      </c>
      <c r="F118" s="144">
        <v>6</v>
      </c>
      <c r="G118" s="144">
        <v>38</v>
      </c>
      <c r="H118" s="145" t="s">
        <v>236</v>
      </c>
      <c r="I118" s="144">
        <v>2</v>
      </c>
      <c r="J118" s="145" t="s">
        <v>236</v>
      </c>
      <c r="K118" s="144">
        <v>6</v>
      </c>
      <c r="L118" s="144">
        <v>1</v>
      </c>
      <c r="M118" s="145" t="s">
        <v>236</v>
      </c>
      <c r="N118" s="145" t="s">
        <v>236</v>
      </c>
      <c r="O118" s="144">
        <v>47</v>
      </c>
      <c r="P118" s="144">
        <v>100</v>
      </c>
    </row>
    <row r="119" spans="1:16" x14ac:dyDescent="0.25">
      <c r="A119" s="144" t="s">
        <v>130</v>
      </c>
      <c r="B119" s="144" t="s">
        <v>14</v>
      </c>
      <c r="C119" s="144">
        <v>1</v>
      </c>
      <c r="D119" s="144">
        <v>4</v>
      </c>
      <c r="E119" s="145" t="s">
        <v>236</v>
      </c>
      <c r="F119" s="145" t="s">
        <v>236</v>
      </c>
      <c r="G119" s="144">
        <v>5</v>
      </c>
      <c r="H119" s="144">
        <v>1</v>
      </c>
      <c r="I119" s="144">
        <v>1</v>
      </c>
      <c r="J119" s="144">
        <v>1</v>
      </c>
      <c r="K119" s="144">
        <v>1</v>
      </c>
      <c r="L119" s="145" t="s">
        <v>236</v>
      </c>
      <c r="M119" s="145" t="s">
        <v>236</v>
      </c>
      <c r="N119" s="145" t="s">
        <v>236</v>
      </c>
      <c r="O119" s="144">
        <v>9</v>
      </c>
      <c r="P119" s="144">
        <v>100</v>
      </c>
    </row>
    <row r="120" spans="1:16" x14ac:dyDescent="0.25">
      <c r="A120" s="144" t="s">
        <v>66</v>
      </c>
      <c r="B120" s="144" t="s">
        <v>14</v>
      </c>
      <c r="C120" s="144">
        <v>3</v>
      </c>
      <c r="D120" s="144">
        <v>7</v>
      </c>
      <c r="E120" s="144">
        <v>9</v>
      </c>
      <c r="F120" s="144">
        <v>0</v>
      </c>
      <c r="G120" s="144">
        <v>19</v>
      </c>
      <c r="H120" s="144">
        <v>4</v>
      </c>
      <c r="I120" s="144">
        <v>0</v>
      </c>
      <c r="J120" s="144">
        <v>4</v>
      </c>
      <c r="K120" s="144">
        <v>4</v>
      </c>
      <c r="L120" s="144">
        <v>0</v>
      </c>
      <c r="M120" s="144">
        <v>0</v>
      </c>
      <c r="N120" s="144">
        <v>2</v>
      </c>
      <c r="O120" s="144">
        <v>31</v>
      </c>
      <c r="P120" s="144">
        <v>94</v>
      </c>
    </row>
    <row r="121" spans="1:16" x14ac:dyDescent="0.25">
      <c r="A121" s="144" t="s">
        <v>92</v>
      </c>
      <c r="B121" s="144" t="s">
        <v>14</v>
      </c>
      <c r="C121" s="144">
        <v>0</v>
      </c>
      <c r="D121" s="144">
        <v>1</v>
      </c>
      <c r="E121" s="144">
        <v>3</v>
      </c>
      <c r="F121" s="145" t="s">
        <v>236</v>
      </c>
      <c r="G121" s="144">
        <v>4</v>
      </c>
      <c r="H121" s="144">
        <v>12</v>
      </c>
      <c r="I121" s="145" t="s">
        <v>236</v>
      </c>
      <c r="J121" s="144">
        <v>1</v>
      </c>
      <c r="K121" s="144">
        <v>2</v>
      </c>
      <c r="L121" s="145" t="s">
        <v>236</v>
      </c>
      <c r="M121" s="145" t="s">
        <v>236</v>
      </c>
      <c r="N121" s="144">
        <v>1</v>
      </c>
      <c r="O121" s="144">
        <v>19</v>
      </c>
      <c r="P121" s="144">
        <v>95</v>
      </c>
    </row>
    <row r="122" spans="1:16" x14ac:dyDescent="0.25">
      <c r="A122" s="144" t="s">
        <v>70</v>
      </c>
      <c r="B122" s="144" t="s">
        <v>35</v>
      </c>
      <c r="C122" s="144">
        <v>0</v>
      </c>
      <c r="D122" s="144">
        <v>2</v>
      </c>
      <c r="E122" s="144">
        <v>9</v>
      </c>
      <c r="F122" s="144">
        <v>0</v>
      </c>
      <c r="G122" s="144">
        <v>11</v>
      </c>
      <c r="H122" s="144">
        <v>12</v>
      </c>
      <c r="I122" s="144">
        <v>0</v>
      </c>
      <c r="J122" s="144">
        <v>0</v>
      </c>
      <c r="K122" s="144">
        <v>1</v>
      </c>
      <c r="L122" s="144">
        <v>1</v>
      </c>
      <c r="M122" s="144">
        <v>0</v>
      </c>
      <c r="N122" s="144">
        <v>0</v>
      </c>
      <c r="O122" s="144">
        <v>25</v>
      </c>
      <c r="P122" s="144">
        <v>100</v>
      </c>
    </row>
    <row r="123" spans="1:16" x14ac:dyDescent="0.25">
      <c r="A123" s="144" t="s">
        <v>179</v>
      </c>
      <c r="B123" s="144" t="s">
        <v>14</v>
      </c>
      <c r="C123" s="144">
        <v>2</v>
      </c>
      <c r="D123" s="144">
        <v>4</v>
      </c>
      <c r="E123" s="144">
        <v>3</v>
      </c>
      <c r="F123" s="144">
        <v>0</v>
      </c>
      <c r="G123" s="144">
        <v>9</v>
      </c>
      <c r="H123" s="144">
        <v>12</v>
      </c>
      <c r="I123" s="144">
        <v>0</v>
      </c>
      <c r="J123" s="144">
        <v>0</v>
      </c>
      <c r="K123" s="144">
        <v>0</v>
      </c>
      <c r="L123" s="144">
        <v>1</v>
      </c>
      <c r="M123" s="144">
        <v>2</v>
      </c>
      <c r="N123" s="144">
        <v>5</v>
      </c>
      <c r="O123" s="144">
        <v>24</v>
      </c>
      <c r="P123" s="144">
        <v>83</v>
      </c>
    </row>
    <row r="124" spans="1:16" x14ac:dyDescent="0.25">
      <c r="A124" s="144" t="s">
        <v>121</v>
      </c>
      <c r="B124" s="144" t="s">
        <v>14</v>
      </c>
      <c r="C124" s="145" t="s">
        <v>236</v>
      </c>
      <c r="D124" s="144">
        <v>15</v>
      </c>
      <c r="E124" s="145" t="s">
        <v>236</v>
      </c>
      <c r="F124" s="145" t="s">
        <v>236</v>
      </c>
      <c r="G124" s="144">
        <v>15</v>
      </c>
      <c r="H124" s="144">
        <v>2</v>
      </c>
      <c r="I124" s="145" t="s">
        <v>236</v>
      </c>
      <c r="J124" s="144">
        <v>3</v>
      </c>
      <c r="K124" s="144">
        <v>1</v>
      </c>
      <c r="L124" s="145" t="s">
        <v>236</v>
      </c>
      <c r="M124" s="145" t="s">
        <v>236</v>
      </c>
      <c r="N124" s="144">
        <v>41</v>
      </c>
      <c r="O124" s="144">
        <v>21</v>
      </c>
      <c r="P124" s="144">
        <v>34</v>
      </c>
    </row>
    <row r="125" spans="1:16" x14ac:dyDescent="0.25">
      <c r="A125" s="144" t="s">
        <v>184</v>
      </c>
      <c r="B125" s="144" t="s">
        <v>35</v>
      </c>
      <c r="C125" s="144">
        <v>10</v>
      </c>
      <c r="D125" s="144">
        <v>11</v>
      </c>
      <c r="E125" s="144">
        <v>1</v>
      </c>
      <c r="F125" s="144">
        <v>1</v>
      </c>
      <c r="G125" s="144">
        <v>23</v>
      </c>
      <c r="H125" s="145" t="s">
        <v>236</v>
      </c>
      <c r="I125" s="144">
        <v>1</v>
      </c>
      <c r="J125" s="144">
        <v>5</v>
      </c>
      <c r="K125" s="144">
        <v>4</v>
      </c>
      <c r="L125" s="144">
        <v>3</v>
      </c>
      <c r="M125" s="144">
        <v>11</v>
      </c>
      <c r="N125" s="144">
        <v>48</v>
      </c>
      <c r="O125" s="144">
        <v>47</v>
      </c>
      <c r="P125" s="144">
        <v>49</v>
      </c>
    </row>
    <row r="126" spans="1:16" x14ac:dyDescent="0.25">
      <c r="A126" s="144" t="s">
        <v>34</v>
      </c>
      <c r="B126" s="144" t="s">
        <v>35</v>
      </c>
      <c r="C126" s="145" t="s">
        <v>236</v>
      </c>
      <c r="D126" s="145" t="s">
        <v>236</v>
      </c>
      <c r="E126" s="144">
        <v>8</v>
      </c>
      <c r="F126" s="144">
        <v>1</v>
      </c>
      <c r="G126" s="144">
        <v>9</v>
      </c>
      <c r="H126" s="144">
        <v>5</v>
      </c>
      <c r="I126" s="144">
        <v>1</v>
      </c>
      <c r="J126" s="144">
        <v>1</v>
      </c>
      <c r="K126" s="144">
        <v>3</v>
      </c>
      <c r="L126" s="144">
        <v>1</v>
      </c>
      <c r="M126" s="145" t="s">
        <v>236</v>
      </c>
      <c r="N126" s="145" t="s">
        <v>236</v>
      </c>
      <c r="O126" s="144">
        <v>20</v>
      </c>
      <c r="P126" s="144">
        <v>100</v>
      </c>
    </row>
    <row r="127" spans="1:16" x14ac:dyDescent="0.25">
      <c r="A127" s="144" t="s">
        <v>168</v>
      </c>
      <c r="B127" s="144" t="s">
        <v>14</v>
      </c>
      <c r="C127" s="144">
        <v>1</v>
      </c>
      <c r="D127" s="144">
        <v>2</v>
      </c>
      <c r="E127" s="144">
        <v>14</v>
      </c>
      <c r="F127" s="144">
        <v>1</v>
      </c>
      <c r="G127" s="144">
        <v>18</v>
      </c>
      <c r="H127" s="145" t="s">
        <v>236</v>
      </c>
      <c r="I127" s="145" t="s">
        <v>236</v>
      </c>
      <c r="J127" s="144">
        <v>1</v>
      </c>
      <c r="K127" s="145" t="s">
        <v>236</v>
      </c>
      <c r="L127" s="145" t="s">
        <v>236</v>
      </c>
      <c r="M127" s="145" t="s">
        <v>236</v>
      </c>
      <c r="N127" s="145" t="s">
        <v>236</v>
      </c>
      <c r="O127" s="144">
        <v>19</v>
      </c>
      <c r="P127" s="144">
        <v>100</v>
      </c>
    </row>
    <row r="128" spans="1:16" x14ac:dyDescent="0.25">
      <c r="A128" s="144" t="s">
        <v>160</v>
      </c>
      <c r="B128" s="144" t="s">
        <v>14</v>
      </c>
      <c r="C128" s="144">
        <v>1</v>
      </c>
      <c r="D128" s="144">
        <v>4</v>
      </c>
      <c r="E128" s="144">
        <v>13</v>
      </c>
      <c r="F128" s="144">
        <v>0</v>
      </c>
      <c r="G128" s="144">
        <v>18</v>
      </c>
      <c r="H128" s="144">
        <v>9</v>
      </c>
      <c r="I128" s="144">
        <v>0</v>
      </c>
      <c r="J128" s="144">
        <v>1</v>
      </c>
      <c r="K128" s="144">
        <v>5</v>
      </c>
      <c r="L128" s="144">
        <v>0</v>
      </c>
      <c r="M128" s="144">
        <v>2</v>
      </c>
      <c r="N128" s="144">
        <v>7</v>
      </c>
      <c r="O128" s="144">
        <v>35</v>
      </c>
      <c r="P128" s="144">
        <v>83</v>
      </c>
    </row>
    <row r="129" spans="1:16" x14ac:dyDescent="0.25">
      <c r="A129" s="144" t="s">
        <v>94</v>
      </c>
      <c r="B129" s="144" t="s">
        <v>14</v>
      </c>
      <c r="C129" s="144">
        <v>0</v>
      </c>
      <c r="D129" s="144">
        <v>0</v>
      </c>
      <c r="E129" s="144">
        <v>2</v>
      </c>
      <c r="F129" s="144">
        <v>0</v>
      </c>
      <c r="G129" s="144">
        <v>2</v>
      </c>
      <c r="H129" s="144">
        <v>1</v>
      </c>
      <c r="I129" s="144">
        <v>0</v>
      </c>
      <c r="J129" s="144">
        <v>0</v>
      </c>
      <c r="K129" s="144">
        <v>1</v>
      </c>
      <c r="L129" s="144">
        <v>0</v>
      </c>
      <c r="M129" s="144">
        <v>0</v>
      </c>
      <c r="N129" s="144">
        <v>2</v>
      </c>
      <c r="O129" s="144">
        <v>4</v>
      </c>
      <c r="P129" s="144">
        <v>67</v>
      </c>
    </row>
    <row r="130" spans="1:16" x14ac:dyDescent="0.25">
      <c r="A130" s="144" t="s">
        <v>111</v>
      </c>
      <c r="B130" s="144" t="s">
        <v>14</v>
      </c>
      <c r="C130" s="144">
        <v>1</v>
      </c>
      <c r="D130" s="144">
        <v>1</v>
      </c>
      <c r="E130" s="144">
        <v>3</v>
      </c>
      <c r="F130" s="144">
        <v>1</v>
      </c>
      <c r="G130" s="144">
        <v>6</v>
      </c>
      <c r="H130" s="144">
        <v>13</v>
      </c>
      <c r="I130" s="145" t="s">
        <v>236</v>
      </c>
      <c r="J130" s="145" t="s">
        <v>236</v>
      </c>
      <c r="K130" s="144">
        <v>1</v>
      </c>
      <c r="L130" s="145" t="s">
        <v>236</v>
      </c>
      <c r="M130" s="145" t="s">
        <v>236</v>
      </c>
      <c r="N130" s="144">
        <v>1</v>
      </c>
      <c r="O130" s="144">
        <v>20</v>
      </c>
      <c r="P130" s="144">
        <v>95</v>
      </c>
    </row>
    <row r="131" spans="1:16" x14ac:dyDescent="0.25">
      <c r="A131" s="144" t="s">
        <v>117</v>
      </c>
      <c r="B131" s="144" t="s">
        <v>14</v>
      </c>
      <c r="C131" s="144">
        <v>9</v>
      </c>
      <c r="D131" s="144">
        <v>2</v>
      </c>
      <c r="E131" s="144">
        <v>6</v>
      </c>
      <c r="F131" s="144">
        <v>0</v>
      </c>
      <c r="G131" s="144">
        <v>17</v>
      </c>
      <c r="H131" s="144">
        <v>4</v>
      </c>
      <c r="I131" s="144">
        <v>0</v>
      </c>
      <c r="J131" s="144">
        <v>0</v>
      </c>
      <c r="K131" s="144">
        <v>3</v>
      </c>
      <c r="L131" s="144">
        <v>2</v>
      </c>
      <c r="M131" s="144">
        <v>2</v>
      </c>
      <c r="N131" s="144">
        <v>76</v>
      </c>
      <c r="O131" s="144">
        <v>28</v>
      </c>
      <c r="P131" s="144">
        <v>27</v>
      </c>
    </row>
    <row r="132" spans="1:16" x14ac:dyDescent="0.25">
      <c r="A132" s="144" t="s">
        <v>182</v>
      </c>
      <c r="B132" s="144" t="s">
        <v>14</v>
      </c>
      <c r="C132" s="144">
        <v>38</v>
      </c>
      <c r="D132" s="144">
        <v>49</v>
      </c>
      <c r="E132" s="144">
        <v>37</v>
      </c>
      <c r="F132" s="144">
        <v>1</v>
      </c>
      <c r="G132" s="144">
        <v>125</v>
      </c>
      <c r="H132" s="144">
        <v>2</v>
      </c>
      <c r="I132" s="144">
        <v>7</v>
      </c>
      <c r="J132" s="144">
        <v>4</v>
      </c>
      <c r="K132" s="144">
        <v>6</v>
      </c>
      <c r="L132" s="144">
        <v>0</v>
      </c>
      <c r="M132" s="144">
        <v>0</v>
      </c>
      <c r="N132" s="144">
        <v>0</v>
      </c>
      <c r="O132" s="144">
        <v>144</v>
      </c>
      <c r="P132" s="144">
        <v>100</v>
      </c>
    </row>
    <row r="133" spans="1:16" x14ac:dyDescent="0.25">
      <c r="A133" s="144" t="s">
        <v>75</v>
      </c>
      <c r="B133" s="144" t="s">
        <v>14</v>
      </c>
      <c r="C133" s="144">
        <v>3</v>
      </c>
      <c r="D133" s="144">
        <v>22</v>
      </c>
      <c r="E133" s="144">
        <v>2</v>
      </c>
      <c r="F133" s="144">
        <v>6</v>
      </c>
      <c r="G133" s="144">
        <v>33</v>
      </c>
      <c r="H133" s="144">
        <v>6</v>
      </c>
      <c r="I133" s="144">
        <v>1</v>
      </c>
      <c r="J133" s="144">
        <v>6</v>
      </c>
      <c r="K133" s="144">
        <v>4</v>
      </c>
      <c r="L133" s="144">
        <v>3</v>
      </c>
      <c r="M133" s="144">
        <v>6</v>
      </c>
      <c r="N133" s="144">
        <v>3</v>
      </c>
      <c r="O133" s="144">
        <v>59</v>
      </c>
      <c r="P133" s="144">
        <v>95</v>
      </c>
    </row>
    <row r="134" spans="1:16" x14ac:dyDescent="0.25">
      <c r="A134" s="144" t="s">
        <v>46</v>
      </c>
      <c r="B134" s="144" t="s">
        <v>14</v>
      </c>
      <c r="C134" s="144">
        <v>1</v>
      </c>
      <c r="D134" s="144">
        <v>2</v>
      </c>
      <c r="E134" s="144">
        <v>1</v>
      </c>
      <c r="F134" s="145" t="s">
        <v>236</v>
      </c>
      <c r="G134" s="144">
        <v>4</v>
      </c>
      <c r="H134" s="144">
        <v>9</v>
      </c>
      <c r="I134" s="145" t="s">
        <v>236</v>
      </c>
      <c r="J134" s="144">
        <v>1</v>
      </c>
      <c r="K134" s="145" t="s">
        <v>236</v>
      </c>
      <c r="L134" s="144">
        <v>2</v>
      </c>
      <c r="M134" s="144">
        <v>4</v>
      </c>
      <c r="N134" s="145" t="s">
        <v>236</v>
      </c>
      <c r="O134" s="144">
        <v>20</v>
      </c>
      <c r="P134" s="144">
        <v>100</v>
      </c>
    </row>
    <row r="135" spans="1:16" x14ac:dyDescent="0.25">
      <c r="A135" s="147" t="s">
        <v>36</v>
      </c>
      <c r="B135" s="148" t="s">
        <v>14</v>
      </c>
      <c r="C135" s="144">
        <v>21</v>
      </c>
      <c r="D135" s="144">
        <v>3</v>
      </c>
      <c r="E135" s="144">
        <v>1</v>
      </c>
      <c r="F135" s="144">
        <v>0</v>
      </c>
      <c r="G135" s="144">
        <v>25</v>
      </c>
      <c r="H135" s="144">
        <v>3</v>
      </c>
      <c r="I135" s="144">
        <v>0</v>
      </c>
      <c r="J135" s="144">
        <v>0</v>
      </c>
      <c r="K135" s="144">
        <v>5</v>
      </c>
      <c r="L135" s="144">
        <v>0</v>
      </c>
      <c r="M135" s="145" t="s">
        <v>236</v>
      </c>
      <c r="N135" s="144">
        <v>2</v>
      </c>
      <c r="O135" s="144">
        <v>33</v>
      </c>
      <c r="P135" s="144">
        <v>94</v>
      </c>
    </row>
    <row r="136" spans="1:16" x14ac:dyDescent="0.25">
      <c r="A136" s="144" t="s">
        <v>16</v>
      </c>
      <c r="B136" s="144" t="s">
        <v>14</v>
      </c>
      <c r="C136" s="144">
        <v>6</v>
      </c>
      <c r="D136" s="145" t="s">
        <v>236</v>
      </c>
      <c r="E136" s="144">
        <v>2</v>
      </c>
      <c r="F136" s="145" t="s">
        <v>236</v>
      </c>
      <c r="G136" s="144">
        <v>8</v>
      </c>
      <c r="H136" s="144">
        <v>6</v>
      </c>
      <c r="I136" s="144">
        <v>1</v>
      </c>
      <c r="J136" s="145" t="s">
        <v>236</v>
      </c>
      <c r="K136" s="144">
        <v>2</v>
      </c>
      <c r="L136" s="144">
        <v>2</v>
      </c>
      <c r="M136" s="145" t="s">
        <v>236</v>
      </c>
      <c r="N136" s="144">
        <v>29</v>
      </c>
      <c r="O136" s="144">
        <v>19</v>
      </c>
      <c r="P136" s="144">
        <v>40</v>
      </c>
    </row>
    <row r="137" spans="1:16" x14ac:dyDescent="0.25">
      <c r="A137" s="144" t="s">
        <v>122</v>
      </c>
      <c r="B137" s="144" t="s">
        <v>14</v>
      </c>
      <c r="C137" s="144">
        <v>8</v>
      </c>
      <c r="D137" s="144">
        <v>7</v>
      </c>
      <c r="E137" s="144">
        <v>6</v>
      </c>
      <c r="F137" s="144">
        <v>3</v>
      </c>
      <c r="G137" s="144">
        <v>24</v>
      </c>
      <c r="H137" s="144">
        <v>3</v>
      </c>
      <c r="I137" s="144">
        <v>0</v>
      </c>
      <c r="J137" s="144">
        <v>3</v>
      </c>
      <c r="K137" s="144">
        <v>1</v>
      </c>
      <c r="L137" s="144">
        <v>8</v>
      </c>
      <c r="M137" s="144">
        <v>2</v>
      </c>
      <c r="N137" s="144">
        <v>27</v>
      </c>
      <c r="O137" s="144">
        <v>41</v>
      </c>
      <c r="P137" s="144">
        <v>60</v>
      </c>
    </row>
    <row r="138" spans="1:16" x14ac:dyDescent="0.25">
      <c r="A138" s="147" t="s">
        <v>583</v>
      </c>
      <c r="B138" s="148" t="s">
        <v>14</v>
      </c>
      <c r="C138" s="144">
        <v>2</v>
      </c>
      <c r="D138" s="144">
        <v>6</v>
      </c>
      <c r="E138" s="144">
        <v>3</v>
      </c>
      <c r="F138" s="144">
        <v>0</v>
      </c>
      <c r="G138" s="144">
        <v>11</v>
      </c>
      <c r="H138" s="144">
        <v>2</v>
      </c>
      <c r="I138" s="144">
        <v>1</v>
      </c>
      <c r="J138" s="144">
        <v>1</v>
      </c>
      <c r="K138" s="144">
        <v>1</v>
      </c>
      <c r="L138" s="144">
        <v>0</v>
      </c>
      <c r="M138" s="144">
        <v>5</v>
      </c>
      <c r="N138" s="144">
        <v>4</v>
      </c>
      <c r="O138" s="144">
        <v>21</v>
      </c>
      <c r="P138" s="144">
        <v>84</v>
      </c>
    </row>
    <row r="139" spans="1:16" x14ac:dyDescent="0.25">
      <c r="A139" s="144" t="s">
        <v>13</v>
      </c>
      <c r="B139" s="144" t="s">
        <v>14</v>
      </c>
      <c r="C139" s="144">
        <v>7</v>
      </c>
      <c r="D139" s="144">
        <v>15</v>
      </c>
      <c r="E139" s="144">
        <v>50</v>
      </c>
      <c r="F139" s="144">
        <v>5</v>
      </c>
      <c r="G139" s="144">
        <v>77</v>
      </c>
      <c r="H139" s="144">
        <v>30</v>
      </c>
      <c r="I139" s="144">
        <v>0</v>
      </c>
      <c r="J139" s="144">
        <v>7</v>
      </c>
      <c r="K139" s="144">
        <v>15</v>
      </c>
      <c r="L139" s="144">
        <v>0</v>
      </c>
      <c r="M139" s="144">
        <v>10</v>
      </c>
      <c r="N139" s="144">
        <v>3</v>
      </c>
      <c r="O139" s="144">
        <v>139</v>
      </c>
      <c r="P139" s="144">
        <v>98</v>
      </c>
    </row>
    <row r="140" spans="1:16" x14ac:dyDescent="0.25">
      <c r="A140" s="144" t="s">
        <v>28</v>
      </c>
      <c r="B140" s="144" t="s">
        <v>14</v>
      </c>
      <c r="C140" s="144">
        <v>0</v>
      </c>
      <c r="D140" s="144">
        <v>8</v>
      </c>
      <c r="E140" s="144">
        <v>4</v>
      </c>
      <c r="F140" s="144">
        <v>0</v>
      </c>
      <c r="G140" s="144">
        <v>12</v>
      </c>
      <c r="H140" s="144">
        <v>6</v>
      </c>
      <c r="I140" s="144">
        <v>0</v>
      </c>
      <c r="J140" s="144">
        <v>6</v>
      </c>
      <c r="K140" s="144">
        <v>2</v>
      </c>
      <c r="L140" s="144">
        <v>0</v>
      </c>
      <c r="M140" s="144">
        <v>0</v>
      </c>
      <c r="N140" s="144">
        <v>0</v>
      </c>
      <c r="O140" s="144">
        <v>26</v>
      </c>
      <c r="P140" s="144">
        <v>100</v>
      </c>
    </row>
    <row r="141" spans="1:16" x14ac:dyDescent="0.25">
      <c r="A141" s="144" t="s">
        <v>86</v>
      </c>
      <c r="B141" s="144" t="s">
        <v>190</v>
      </c>
      <c r="C141" s="144">
        <v>3</v>
      </c>
      <c r="D141" s="144">
        <v>0</v>
      </c>
      <c r="E141" s="144">
        <v>3</v>
      </c>
      <c r="F141" s="145" t="s">
        <v>236</v>
      </c>
      <c r="G141" s="144">
        <v>6</v>
      </c>
      <c r="H141" s="144">
        <v>0</v>
      </c>
      <c r="I141" s="144">
        <v>1</v>
      </c>
      <c r="J141" s="145" t="s">
        <v>236</v>
      </c>
      <c r="K141" s="144">
        <v>2</v>
      </c>
      <c r="L141" s="144">
        <v>1</v>
      </c>
      <c r="M141" s="145" t="s">
        <v>236</v>
      </c>
      <c r="N141" s="144">
        <v>0</v>
      </c>
      <c r="O141" s="144">
        <v>10</v>
      </c>
      <c r="P141" s="144">
        <v>100</v>
      </c>
    </row>
    <row r="142" spans="1:16" x14ac:dyDescent="0.25">
      <c r="A142" s="144" t="s">
        <v>40</v>
      </c>
      <c r="B142" s="144" t="s">
        <v>14</v>
      </c>
      <c r="C142" s="144">
        <v>1</v>
      </c>
      <c r="D142" s="144">
        <v>2</v>
      </c>
      <c r="E142" s="144">
        <v>2</v>
      </c>
      <c r="F142" s="144">
        <v>3</v>
      </c>
      <c r="G142" s="144">
        <v>8</v>
      </c>
      <c r="H142" s="144">
        <v>8</v>
      </c>
      <c r="I142" s="144">
        <v>1</v>
      </c>
      <c r="J142" s="144">
        <v>2</v>
      </c>
      <c r="K142" s="144">
        <v>2</v>
      </c>
      <c r="L142" s="144">
        <v>0</v>
      </c>
      <c r="M142" s="144">
        <v>0</v>
      </c>
      <c r="N142" s="144">
        <v>3</v>
      </c>
      <c r="O142" s="144">
        <v>21</v>
      </c>
      <c r="P142" s="144">
        <v>88</v>
      </c>
    </row>
    <row r="143" spans="1:16" x14ac:dyDescent="0.25">
      <c r="A143" s="144" t="s">
        <v>69</v>
      </c>
      <c r="B143" s="144" t="s">
        <v>14</v>
      </c>
      <c r="C143" s="144">
        <v>9</v>
      </c>
      <c r="D143" s="144">
        <v>19</v>
      </c>
      <c r="E143" s="144">
        <v>15</v>
      </c>
      <c r="F143" s="144">
        <v>1</v>
      </c>
      <c r="G143" s="144">
        <v>44</v>
      </c>
      <c r="H143" s="144">
        <v>2</v>
      </c>
      <c r="I143" s="144">
        <v>0</v>
      </c>
      <c r="J143" s="144">
        <v>2</v>
      </c>
      <c r="K143" s="144">
        <v>2</v>
      </c>
      <c r="L143" s="144">
        <v>1</v>
      </c>
      <c r="M143" s="144">
        <v>0</v>
      </c>
      <c r="N143" s="144">
        <v>168</v>
      </c>
      <c r="O143" s="144">
        <v>51</v>
      </c>
      <c r="P143" s="144">
        <v>23</v>
      </c>
    </row>
    <row r="144" spans="1:16" x14ac:dyDescent="0.25">
      <c r="A144" s="144" t="s">
        <v>21</v>
      </c>
      <c r="B144" s="144" t="s">
        <v>14</v>
      </c>
      <c r="C144" s="144">
        <v>0</v>
      </c>
      <c r="D144" s="144">
        <v>6</v>
      </c>
      <c r="E144" s="144">
        <v>1</v>
      </c>
      <c r="F144" s="144">
        <v>0</v>
      </c>
      <c r="G144" s="144">
        <v>7</v>
      </c>
      <c r="H144" s="144">
        <v>2</v>
      </c>
      <c r="I144" s="144">
        <v>0</v>
      </c>
      <c r="J144" s="144">
        <v>0</v>
      </c>
      <c r="K144" s="144">
        <v>5</v>
      </c>
      <c r="L144" s="144">
        <v>4</v>
      </c>
      <c r="M144" s="144">
        <v>0</v>
      </c>
      <c r="N144" s="144">
        <v>0</v>
      </c>
      <c r="O144" s="144">
        <v>18</v>
      </c>
      <c r="P144" s="144">
        <v>100</v>
      </c>
    </row>
    <row r="145" spans="1:16" x14ac:dyDescent="0.25">
      <c r="A145" s="147" t="s">
        <v>93</v>
      </c>
      <c r="B145" s="148" t="s">
        <v>14</v>
      </c>
      <c r="C145" s="144">
        <v>1</v>
      </c>
      <c r="D145" s="144">
        <v>0</v>
      </c>
      <c r="E145" s="144">
        <v>14</v>
      </c>
      <c r="F145" s="144">
        <v>0</v>
      </c>
      <c r="G145" s="144">
        <v>15</v>
      </c>
      <c r="H145" s="144">
        <v>10</v>
      </c>
      <c r="I145" s="144">
        <v>0</v>
      </c>
      <c r="J145" s="144">
        <v>4</v>
      </c>
      <c r="K145" s="144">
        <v>3</v>
      </c>
      <c r="L145" s="144">
        <v>0</v>
      </c>
      <c r="M145" s="144">
        <v>0</v>
      </c>
      <c r="N145" s="144">
        <v>11</v>
      </c>
      <c r="O145" s="144">
        <v>32</v>
      </c>
      <c r="P145" s="144">
        <v>74</v>
      </c>
    </row>
    <row r="146" spans="1:16" x14ac:dyDescent="0.25">
      <c r="A146" s="144" t="s">
        <v>31</v>
      </c>
      <c r="B146" s="144" t="s">
        <v>14</v>
      </c>
      <c r="C146" s="144">
        <v>1</v>
      </c>
      <c r="D146" s="144">
        <v>2</v>
      </c>
      <c r="E146" s="144">
        <v>0</v>
      </c>
      <c r="F146" s="144">
        <v>0</v>
      </c>
      <c r="G146" s="144">
        <v>3</v>
      </c>
      <c r="H146" s="144">
        <v>4</v>
      </c>
      <c r="I146" s="144">
        <v>0</v>
      </c>
      <c r="J146" s="144">
        <v>1</v>
      </c>
      <c r="K146" s="144">
        <v>2</v>
      </c>
      <c r="L146" s="145" t="s">
        <v>236</v>
      </c>
      <c r="M146" s="145" t="s">
        <v>236</v>
      </c>
      <c r="N146" s="144">
        <v>1</v>
      </c>
      <c r="O146" s="144">
        <v>10</v>
      </c>
      <c r="P146" s="144">
        <v>91</v>
      </c>
    </row>
    <row r="147" spans="1:16" x14ac:dyDescent="0.25">
      <c r="A147" s="144" t="s">
        <v>149</v>
      </c>
      <c r="B147" s="144" t="s">
        <v>10</v>
      </c>
      <c r="C147" s="144">
        <v>1</v>
      </c>
      <c r="D147" s="144">
        <v>0</v>
      </c>
      <c r="E147" s="144">
        <v>2</v>
      </c>
      <c r="F147" s="144">
        <v>0</v>
      </c>
      <c r="G147" s="144">
        <v>3</v>
      </c>
      <c r="H147" s="144">
        <v>0</v>
      </c>
      <c r="I147" s="144">
        <v>0</v>
      </c>
      <c r="J147" s="144">
        <v>3</v>
      </c>
      <c r="K147" s="144">
        <v>0</v>
      </c>
      <c r="L147" s="144">
        <v>2</v>
      </c>
      <c r="M147" s="144">
        <v>0</v>
      </c>
      <c r="N147" s="144">
        <v>0</v>
      </c>
      <c r="O147" s="144">
        <v>8</v>
      </c>
      <c r="P147" s="144">
        <v>100</v>
      </c>
    </row>
    <row r="148" spans="1:16" x14ac:dyDescent="0.25">
      <c r="A148" s="144" t="s">
        <v>47</v>
      </c>
      <c r="B148" s="144" t="s">
        <v>10</v>
      </c>
      <c r="C148" s="144">
        <v>55</v>
      </c>
      <c r="D148" s="144">
        <v>17</v>
      </c>
      <c r="E148" s="144">
        <v>4</v>
      </c>
      <c r="F148" s="144">
        <v>4</v>
      </c>
      <c r="G148" s="144">
        <v>80</v>
      </c>
      <c r="H148" s="144">
        <v>28</v>
      </c>
      <c r="I148" s="144">
        <v>5</v>
      </c>
      <c r="J148" s="144">
        <v>21</v>
      </c>
      <c r="K148" s="144">
        <v>22</v>
      </c>
      <c r="L148" s="144">
        <v>2</v>
      </c>
      <c r="M148" s="144">
        <v>1</v>
      </c>
      <c r="N148" s="144">
        <v>0</v>
      </c>
      <c r="O148" s="144">
        <v>159</v>
      </c>
      <c r="P148" s="144">
        <v>100</v>
      </c>
    </row>
    <row r="149" spans="1:16" x14ac:dyDescent="0.25">
      <c r="A149" s="147" t="s">
        <v>9</v>
      </c>
      <c r="B149" s="148" t="s">
        <v>10</v>
      </c>
      <c r="C149" s="144">
        <v>9</v>
      </c>
      <c r="D149" s="144">
        <v>28</v>
      </c>
      <c r="E149" s="144">
        <v>8</v>
      </c>
      <c r="F149" s="144">
        <v>1</v>
      </c>
      <c r="G149" s="144">
        <v>46</v>
      </c>
      <c r="H149" s="144">
        <v>21</v>
      </c>
      <c r="I149" s="144">
        <v>2</v>
      </c>
      <c r="J149" s="144">
        <v>12</v>
      </c>
      <c r="K149" s="144">
        <v>7</v>
      </c>
      <c r="L149" s="144">
        <v>4</v>
      </c>
      <c r="M149" s="144">
        <v>5</v>
      </c>
      <c r="N149" s="144">
        <v>14</v>
      </c>
      <c r="O149" s="144">
        <v>97</v>
      </c>
      <c r="P149" s="144">
        <v>87</v>
      </c>
    </row>
    <row r="150" spans="1:16" x14ac:dyDescent="0.25">
      <c r="A150" s="144" t="s">
        <v>173</v>
      </c>
      <c r="B150" s="144" t="s">
        <v>14</v>
      </c>
      <c r="C150" s="144">
        <v>8</v>
      </c>
      <c r="D150" s="144">
        <v>13</v>
      </c>
      <c r="E150" s="144">
        <v>9</v>
      </c>
      <c r="F150" s="144">
        <v>0</v>
      </c>
      <c r="G150" s="144">
        <v>30</v>
      </c>
      <c r="H150" s="144">
        <v>40</v>
      </c>
      <c r="I150" s="144">
        <v>0</v>
      </c>
      <c r="J150" s="144">
        <v>4</v>
      </c>
      <c r="K150" s="144">
        <v>12</v>
      </c>
      <c r="L150" s="144">
        <v>7</v>
      </c>
      <c r="M150" s="144">
        <v>0</v>
      </c>
      <c r="N150" s="144">
        <v>4</v>
      </c>
      <c r="O150" s="144">
        <v>93</v>
      </c>
      <c r="P150" s="144">
        <v>96</v>
      </c>
    </row>
    <row r="151" spans="1:16" x14ac:dyDescent="0.25">
      <c r="A151" s="144" t="s">
        <v>48</v>
      </c>
      <c r="B151" s="144" t="s">
        <v>49</v>
      </c>
      <c r="C151" s="144">
        <v>1</v>
      </c>
      <c r="D151" s="144">
        <v>5</v>
      </c>
      <c r="E151" s="144">
        <v>10</v>
      </c>
      <c r="F151" s="144">
        <v>2</v>
      </c>
      <c r="G151" s="144">
        <v>18</v>
      </c>
      <c r="H151" s="144">
        <v>5</v>
      </c>
      <c r="I151" s="144">
        <v>1</v>
      </c>
      <c r="J151" s="144">
        <v>1</v>
      </c>
      <c r="K151" s="144">
        <v>3</v>
      </c>
      <c r="L151" s="144">
        <v>2</v>
      </c>
      <c r="M151" s="144">
        <v>1</v>
      </c>
      <c r="N151" s="144">
        <v>0</v>
      </c>
      <c r="O151" s="144">
        <v>31</v>
      </c>
      <c r="P151" s="144">
        <v>100</v>
      </c>
    </row>
    <row r="152" spans="1:16" x14ac:dyDescent="0.25">
      <c r="A152" s="144" t="s">
        <v>207</v>
      </c>
      <c r="B152" s="144" t="s">
        <v>35</v>
      </c>
      <c r="C152" s="144">
        <v>1</v>
      </c>
      <c r="D152" s="144">
        <v>12</v>
      </c>
      <c r="E152" s="144">
        <v>3</v>
      </c>
      <c r="F152" s="144">
        <v>8</v>
      </c>
      <c r="G152" s="144">
        <v>24</v>
      </c>
      <c r="H152" s="144">
        <v>5</v>
      </c>
      <c r="I152" s="144">
        <v>1</v>
      </c>
      <c r="J152" s="144">
        <v>4</v>
      </c>
      <c r="K152" s="144">
        <v>3</v>
      </c>
      <c r="L152" s="144">
        <v>1</v>
      </c>
      <c r="M152" s="144">
        <v>0</v>
      </c>
      <c r="N152" s="144">
        <v>13</v>
      </c>
      <c r="O152" s="144">
        <v>38</v>
      </c>
      <c r="P152" s="144">
        <v>75</v>
      </c>
    </row>
    <row r="153" spans="1:16" x14ac:dyDescent="0.25">
      <c r="A153" s="144" t="s">
        <v>96</v>
      </c>
      <c r="B153" s="144" t="s">
        <v>14</v>
      </c>
      <c r="C153" s="144">
        <v>5</v>
      </c>
      <c r="D153" s="144">
        <v>10</v>
      </c>
      <c r="E153" s="144">
        <v>13</v>
      </c>
      <c r="F153" s="144">
        <v>1</v>
      </c>
      <c r="G153" s="144">
        <v>29</v>
      </c>
      <c r="H153" s="144">
        <v>12</v>
      </c>
      <c r="I153" s="144">
        <v>3</v>
      </c>
      <c r="J153" s="144">
        <v>2</v>
      </c>
      <c r="K153" s="144">
        <v>9</v>
      </c>
      <c r="L153" s="144">
        <v>0</v>
      </c>
      <c r="M153" s="144">
        <v>1</v>
      </c>
      <c r="N153" s="144">
        <v>1</v>
      </c>
      <c r="O153" s="144">
        <v>56</v>
      </c>
      <c r="P153" s="144">
        <v>98</v>
      </c>
    </row>
    <row r="154" spans="1:16" x14ac:dyDescent="0.25">
      <c r="A154" s="144" t="s">
        <v>137</v>
      </c>
      <c r="B154" s="144" t="s">
        <v>14</v>
      </c>
      <c r="C154" s="144">
        <v>4</v>
      </c>
      <c r="D154" s="144">
        <v>8</v>
      </c>
      <c r="E154" s="144">
        <v>10</v>
      </c>
      <c r="F154" s="145" t="s">
        <v>236</v>
      </c>
      <c r="G154" s="144">
        <v>22</v>
      </c>
      <c r="H154" s="144">
        <v>4</v>
      </c>
      <c r="I154" s="145" t="s">
        <v>236</v>
      </c>
      <c r="J154" s="144">
        <v>1</v>
      </c>
      <c r="K154" s="144">
        <v>3</v>
      </c>
      <c r="L154" s="145" t="s">
        <v>236</v>
      </c>
      <c r="M154" s="144">
        <v>3</v>
      </c>
      <c r="N154" s="144">
        <v>3</v>
      </c>
      <c r="O154" s="144">
        <v>33</v>
      </c>
      <c r="P154" s="144">
        <v>92</v>
      </c>
    </row>
    <row r="155" spans="1:16" x14ac:dyDescent="0.25">
      <c r="A155" s="144" t="s">
        <v>42</v>
      </c>
      <c r="B155" s="144" t="s">
        <v>14</v>
      </c>
      <c r="C155" s="144">
        <v>4</v>
      </c>
      <c r="D155" s="144">
        <v>3</v>
      </c>
      <c r="E155" s="144">
        <v>0</v>
      </c>
      <c r="F155" s="144">
        <v>0</v>
      </c>
      <c r="G155" s="144">
        <v>7</v>
      </c>
      <c r="H155" s="144">
        <v>13</v>
      </c>
      <c r="I155" s="144">
        <v>0</v>
      </c>
      <c r="J155" s="144">
        <v>3</v>
      </c>
      <c r="K155" s="144">
        <v>2</v>
      </c>
      <c r="L155" s="144">
        <v>0</v>
      </c>
      <c r="M155" s="144">
        <v>0</v>
      </c>
      <c r="N155" s="144">
        <v>5</v>
      </c>
      <c r="O155" s="144">
        <v>25</v>
      </c>
      <c r="P155" s="144">
        <v>83</v>
      </c>
    </row>
    <row r="156" spans="1:16" x14ac:dyDescent="0.25">
      <c r="A156" s="150" t="s">
        <v>156</v>
      </c>
      <c r="B156" s="150" t="s">
        <v>14</v>
      </c>
      <c r="C156" s="144">
        <v>3</v>
      </c>
      <c r="D156" s="144">
        <v>2</v>
      </c>
      <c r="E156" s="144">
        <v>3</v>
      </c>
      <c r="F156" s="144">
        <v>0</v>
      </c>
      <c r="G156" s="144">
        <v>8</v>
      </c>
      <c r="H156" s="144">
        <v>5</v>
      </c>
      <c r="I156" s="144">
        <v>1</v>
      </c>
      <c r="J156" s="144">
        <v>0</v>
      </c>
      <c r="K156" s="144">
        <v>2</v>
      </c>
      <c r="L156" s="144">
        <v>1</v>
      </c>
      <c r="M156" s="144">
        <v>1</v>
      </c>
      <c r="N156" s="144">
        <v>2</v>
      </c>
      <c r="O156" s="144">
        <v>18</v>
      </c>
      <c r="P156" s="144">
        <v>90</v>
      </c>
    </row>
    <row r="157" spans="1:16" x14ac:dyDescent="0.25">
      <c r="A157" s="144" t="s">
        <v>185</v>
      </c>
      <c r="B157" s="144" t="s">
        <v>14</v>
      </c>
      <c r="C157" s="144">
        <v>2</v>
      </c>
      <c r="D157" s="144">
        <v>5</v>
      </c>
      <c r="E157" s="144">
        <v>9</v>
      </c>
      <c r="F157" s="144">
        <v>0</v>
      </c>
      <c r="G157" s="144">
        <v>16</v>
      </c>
      <c r="H157" s="144">
        <v>2</v>
      </c>
      <c r="I157" s="144">
        <v>0</v>
      </c>
      <c r="J157" s="144">
        <v>2</v>
      </c>
      <c r="K157" s="144">
        <v>3</v>
      </c>
      <c r="L157" s="144">
        <v>3</v>
      </c>
      <c r="M157" s="144">
        <v>1</v>
      </c>
      <c r="N157" s="144">
        <v>4</v>
      </c>
      <c r="O157" s="144">
        <v>27</v>
      </c>
      <c r="P157" s="144">
        <v>87</v>
      </c>
    </row>
    <row r="158" spans="1:16" x14ac:dyDescent="0.25">
      <c r="A158" s="144" t="s">
        <v>95</v>
      </c>
      <c r="B158" s="144" t="s">
        <v>14</v>
      </c>
      <c r="C158" s="144">
        <v>2</v>
      </c>
      <c r="D158" s="144">
        <v>5</v>
      </c>
      <c r="E158" s="144">
        <v>1</v>
      </c>
      <c r="F158" s="145" t="s">
        <v>236</v>
      </c>
      <c r="G158" s="144">
        <v>8</v>
      </c>
      <c r="H158" s="144">
        <v>1</v>
      </c>
      <c r="I158" s="145" t="s">
        <v>236</v>
      </c>
      <c r="J158" s="145" t="s">
        <v>236</v>
      </c>
      <c r="K158" s="145" t="s">
        <v>236</v>
      </c>
      <c r="L158" s="144">
        <v>1</v>
      </c>
      <c r="M158" s="145" t="s">
        <v>236</v>
      </c>
      <c r="N158" s="144">
        <v>1</v>
      </c>
      <c r="O158" s="144">
        <v>10</v>
      </c>
      <c r="P158" s="144">
        <v>91</v>
      </c>
    </row>
    <row r="159" spans="1:16" x14ac:dyDescent="0.25">
      <c r="A159" s="144" t="s">
        <v>172</v>
      </c>
      <c r="B159" s="144" t="s">
        <v>14</v>
      </c>
      <c r="C159" s="144">
        <v>2</v>
      </c>
      <c r="D159" s="144">
        <v>3</v>
      </c>
      <c r="E159" s="144">
        <v>2</v>
      </c>
      <c r="F159" s="144">
        <v>1</v>
      </c>
      <c r="G159" s="144">
        <v>8</v>
      </c>
      <c r="H159" s="144">
        <v>5</v>
      </c>
      <c r="I159" s="144">
        <v>0</v>
      </c>
      <c r="J159" s="144">
        <v>1</v>
      </c>
      <c r="K159" s="144">
        <v>3</v>
      </c>
      <c r="L159" s="144">
        <v>0</v>
      </c>
      <c r="M159" s="144">
        <v>0</v>
      </c>
      <c r="N159" s="144">
        <v>9</v>
      </c>
      <c r="O159" s="144">
        <v>17</v>
      </c>
      <c r="P159" s="144">
        <v>65</v>
      </c>
    </row>
    <row r="160" spans="1:16" x14ac:dyDescent="0.25">
      <c r="A160" s="144" t="s">
        <v>119</v>
      </c>
      <c r="B160" s="144" t="s">
        <v>14</v>
      </c>
      <c r="C160" s="144">
        <v>6</v>
      </c>
      <c r="D160" s="144">
        <v>5</v>
      </c>
      <c r="E160" s="144">
        <v>22</v>
      </c>
      <c r="F160" s="144">
        <v>0</v>
      </c>
      <c r="G160" s="144">
        <v>33</v>
      </c>
      <c r="H160" s="144">
        <v>8</v>
      </c>
      <c r="I160" s="144">
        <v>0</v>
      </c>
      <c r="J160" s="144">
        <v>2</v>
      </c>
      <c r="K160" s="144">
        <v>4</v>
      </c>
      <c r="L160" s="144">
        <v>4</v>
      </c>
      <c r="M160" s="144">
        <v>1</v>
      </c>
      <c r="N160" s="144">
        <v>9</v>
      </c>
      <c r="O160" s="144">
        <v>52</v>
      </c>
      <c r="P160" s="144">
        <v>85</v>
      </c>
    </row>
    <row r="161" spans="1:16" x14ac:dyDescent="0.25">
      <c r="A161" s="144" t="s">
        <v>162</v>
      </c>
      <c r="B161" s="144" t="s">
        <v>14</v>
      </c>
      <c r="C161" s="144">
        <v>0</v>
      </c>
      <c r="D161" s="144">
        <v>4</v>
      </c>
      <c r="E161" s="144">
        <v>2</v>
      </c>
      <c r="F161" s="144">
        <v>0</v>
      </c>
      <c r="G161" s="144">
        <v>6</v>
      </c>
      <c r="H161" s="144">
        <v>6</v>
      </c>
      <c r="I161" s="144">
        <v>1</v>
      </c>
      <c r="J161" s="144">
        <v>1</v>
      </c>
      <c r="K161" s="144">
        <v>1</v>
      </c>
      <c r="L161" s="144">
        <v>0</v>
      </c>
      <c r="M161" s="144">
        <v>0</v>
      </c>
      <c r="N161" s="144">
        <v>2</v>
      </c>
      <c r="O161" s="144">
        <v>15</v>
      </c>
      <c r="P161" s="144">
        <v>88</v>
      </c>
    </row>
    <row r="162" spans="1:16" x14ac:dyDescent="0.25">
      <c r="A162" s="144" t="s">
        <v>143</v>
      </c>
      <c r="B162" s="144" t="s">
        <v>14</v>
      </c>
      <c r="C162" s="144">
        <v>1</v>
      </c>
      <c r="D162" s="144">
        <v>1</v>
      </c>
      <c r="E162" s="144">
        <v>3</v>
      </c>
      <c r="F162" s="144">
        <v>0</v>
      </c>
      <c r="G162" s="144">
        <v>5</v>
      </c>
      <c r="H162" s="144">
        <v>14</v>
      </c>
      <c r="I162" s="144">
        <v>2</v>
      </c>
      <c r="J162" s="144">
        <v>3</v>
      </c>
      <c r="K162" s="144">
        <v>2</v>
      </c>
      <c r="L162" s="144">
        <v>2</v>
      </c>
      <c r="M162" s="144">
        <v>3</v>
      </c>
      <c r="N162" s="144">
        <v>5</v>
      </c>
      <c r="O162" s="144">
        <v>31</v>
      </c>
      <c r="P162" s="144">
        <v>86</v>
      </c>
    </row>
    <row r="163" spans="1:16" x14ac:dyDescent="0.25">
      <c r="A163" s="144" t="s">
        <v>143</v>
      </c>
      <c r="B163" s="144" t="s">
        <v>144</v>
      </c>
      <c r="C163" s="144">
        <v>3</v>
      </c>
      <c r="D163" s="144">
        <v>0</v>
      </c>
      <c r="E163" s="144">
        <v>0</v>
      </c>
      <c r="F163" s="144">
        <v>1</v>
      </c>
      <c r="G163" s="144">
        <v>4</v>
      </c>
      <c r="H163" s="144">
        <v>9</v>
      </c>
      <c r="I163" s="144">
        <v>10</v>
      </c>
      <c r="J163" s="144">
        <v>2</v>
      </c>
      <c r="K163" s="144">
        <v>2</v>
      </c>
      <c r="L163" s="144">
        <v>0</v>
      </c>
      <c r="M163" s="144">
        <v>2</v>
      </c>
      <c r="N163" s="144">
        <v>9</v>
      </c>
      <c r="O163" s="144">
        <v>29</v>
      </c>
      <c r="P163" s="144">
        <v>76</v>
      </c>
    </row>
    <row r="164" spans="1:16" x14ac:dyDescent="0.25">
      <c r="A164" s="144" t="s">
        <v>44</v>
      </c>
      <c r="B164" s="144" t="s">
        <v>14</v>
      </c>
      <c r="C164" s="144">
        <v>0</v>
      </c>
      <c r="D164" s="144">
        <v>9</v>
      </c>
      <c r="E164" s="144">
        <v>1</v>
      </c>
      <c r="F164" s="145" t="s">
        <v>236</v>
      </c>
      <c r="G164" s="145">
        <v>10</v>
      </c>
      <c r="H164" s="145" t="s">
        <v>236</v>
      </c>
      <c r="I164" s="145" t="s">
        <v>236</v>
      </c>
      <c r="J164" s="145" t="s">
        <v>236</v>
      </c>
      <c r="K164" s="144">
        <v>3</v>
      </c>
      <c r="L164" s="144">
        <v>1</v>
      </c>
      <c r="M164" s="144">
        <v>1</v>
      </c>
      <c r="N164" s="145" t="s">
        <v>236</v>
      </c>
      <c r="O164" s="144">
        <v>15</v>
      </c>
      <c r="P164" s="144">
        <v>100</v>
      </c>
    </row>
    <row r="165" spans="1:16" x14ac:dyDescent="0.25">
      <c r="A165" s="144" t="s">
        <v>104</v>
      </c>
      <c r="B165" s="144" t="s">
        <v>14</v>
      </c>
      <c r="C165" s="144">
        <v>4</v>
      </c>
      <c r="D165" s="144">
        <v>6</v>
      </c>
      <c r="E165" s="144">
        <v>13</v>
      </c>
      <c r="F165" s="144">
        <v>0</v>
      </c>
      <c r="G165" s="144">
        <v>23</v>
      </c>
      <c r="H165" s="144">
        <v>15</v>
      </c>
      <c r="I165" s="144">
        <v>1</v>
      </c>
      <c r="J165" s="144">
        <v>1</v>
      </c>
      <c r="K165" s="144">
        <v>10</v>
      </c>
      <c r="L165" s="144">
        <v>0</v>
      </c>
      <c r="M165" s="144">
        <v>0</v>
      </c>
      <c r="N165" s="144">
        <v>14</v>
      </c>
      <c r="O165" s="144">
        <v>50</v>
      </c>
      <c r="P165" s="144">
        <v>78</v>
      </c>
    </row>
    <row r="166" spans="1:16" x14ac:dyDescent="0.25">
      <c r="A166" s="147" t="s">
        <v>188</v>
      </c>
      <c r="B166" s="148" t="s">
        <v>14</v>
      </c>
      <c r="C166" s="144">
        <v>0</v>
      </c>
      <c r="D166" s="144">
        <v>0</v>
      </c>
      <c r="E166" s="144">
        <v>4</v>
      </c>
      <c r="F166" s="144">
        <v>0</v>
      </c>
      <c r="G166" s="144">
        <v>4</v>
      </c>
      <c r="H166" s="144">
        <v>5</v>
      </c>
      <c r="I166" s="144">
        <v>0</v>
      </c>
      <c r="J166" s="144">
        <v>1</v>
      </c>
      <c r="K166" s="144">
        <v>0</v>
      </c>
      <c r="L166" s="144">
        <v>1</v>
      </c>
      <c r="M166" s="144">
        <v>0</v>
      </c>
      <c r="N166" s="144">
        <v>1</v>
      </c>
      <c r="O166" s="144">
        <v>11</v>
      </c>
      <c r="P166" s="144">
        <v>92</v>
      </c>
    </row>
    <row r="167" spans="1:16" x14ac:dyDescent="0.25">
      <c r="A167" s="144" t="s">
        <v>87</v>
      </c>
      <c r="B167" s="144" t="s">
        <v>14</v>
      </c>
      <c r="C167" s="144">
        <v>10</v>
      </c>
      <c r="D167" s="144">
        <v>5</v>
      </c>
      <c r="E167" s="144">
        <v>25</v>
      </c>
      <c r="F167" s="144">
        <v>0</v>
      </c>
      <c r="G167" s="144">
        <v>40</v>
      </c>
      <c r="H167" s="144">
        <v>20</v>
      </c>
      <c r="I167" s="144">
        <v>0</v>
      </c>
      <c r="J167" s="144">
        <v>10</v>
      </c>
      <c r="K167" s="144">
        <v>20</v>
      </c>
      <c r="L167" s="144">
        <v>0</v>
      </c>
      <c r="M167" s="144">
        <v>0</v>
      </c>
      <c r="N167" s="144">
        <v>10</v>
      </c>
      <c r="O167" s="144">
        <v>90</v>
      </c>
      <c r="P167" s="144">
        <v>90</v>
      </c>
    </row>
    <row r="168" spans="1:16" x14ac:dyDescent="0.25">
      <c r="A168" s="144" t="s">
        <v>169</v>
      </c>
      <c r="B168" s="144" t="s">
        <v>14</v>
      </c>
      <c r="C168" s="144">
        <v>2</v>
      </c>
      <c r="D168" s="144">
        <v>1</v>
      </c>
      <c r="E168" s="144">
        <v>7</v>
      </c>
      <c r="F168" s="144">
        <v>1</v>
      </c>
      <c r="G168" s="144">
        <v>11</v>
      </c>
      <c r="H168" s="144">
        <v>20</v>
      </c>
      <c r="I168" s="144">
        <v>0</v>
      </c>
      <c r="J168" s="144">
        <v>2</v>
      </c>
      <c r="K168" s="144">
        <v>8</v>
      </c>
      <c r="L168" s="144">
        <v>0</v>
      </c>
      <c r="M168" s="144">
        <v>13</v>
      </c>
      <c r="N168" s="144">
        <v>56</v>
      </c>
      <c r="O168" s="144">
        <v>54</v>
      </c>
      <c r="P168" s="144">
        <v>49</v>
      </c>
    </row>
    <row r="169" spans="1:16" x14ac:dyDescent="0.25">
      <c r="A169" s="147" t="s">
        <v>286</v>
      </c>
      <c r="B169" s="148" t="s">
        <v>584</v>
      </c>
      <c r="C169" s="144">
        <v>0</v>
      </c>
      <c r="D169" s="144">
        <v>1</v>
      </c>
      <c r="E169" s="144">
        <v>0</v>
      </c>
      <c r="F169" s="145" t="s">
        <v>236</v>
      </c>
      <c r="G169" s="144">
        <v>1</v>
      </c>
      <c r="H169" s="144">
        <v>3</v>
      </c>
      <c r="I169" s="144">
        <v>0</v>
      </c>
      <c r="J169" s="144">
        <v>0</v>
      </c>
      <c r="K169" s="144">
        <v>2</v>
      </c>
      <c r="L169" s="144">
        <v>1</v>
      </c>
      <c r="M169" s="145" t="s">
        <v>236</v>
      </c>
      <c r="N169" s="144">
        <v>0</v>
      </c>
      <c r="O169" s="144">
        <v>7</v>
      </c>
      <c r="P169" s="144">
        <v>100</v>
      </c>
    </row>
    <row r="170" spans="1:16" x14ac:dyDescent="0.25">
      <c r="A170" s="144" t="s">
        <v>186</v>
      </c>
      <c r="B170" s="144" t="s">
        <v>14</v>
      </c>
      <c r="C170" s="145" t="s">
        <v>236</v>
      </c>
      <c r="D170" s="144">
        <v>1</v>
      </c>
      <c r="E170" s="144">
        <v>1</v>
      </c>
      <c r="F170" s="145" t="s">
        <v>236</v>
      </c>
      <c r="G170" s="144">
        <v>2</v>
      </c>
      <c r="H170" s="144">
        <v>5</v>
      </c>
      <c r="I170" s="145" t="s">
        <v>236</v>
      </c>
      <c r="J170" s="144">
        <v>1</v>
      </c>
      <c r="K170" s="145" t="s">
        <v>236</v>
      </c>
      <c r="L170" s="144">
        <v>1</v>
      </c>
      <c r="M170" s="144">
        <v>4</v>
      </c>
      <c r="N170" s="145" t="s">
        <v>236</v>
      </c>
      <c r="O170" s="144">
        <v>13</v>
      </c>
      <c r="P170" s="144">
        <v>100</v>
      </c>
    </row>
    <row r="171" spans="1:16" x14ac:dyDescent="0.25">
      <c r="A171" s="144" t="s">
        <v>58</v>
      </c>
      <c r="B171" s="144" t="s">
        <v>14</v>
      </c>
      <c r="C171" s="144">
        <v>6</v>
      </c>
      <c r="D171" s="144">
        <v>27</v>
      </c>
      <c r="E171" s="144">
        <v>16</v>
      </c>
      <c r="F171" s="144">
        <v>0</v>
      </c>
      <c r="G171" s="144">
        <v>49</v>
      </c>
      <c r="H171" s="144">
        <v>17</v>
      </c>
      <c r="I171" s="144">
        <v>1</v>
      </c>
      <c r="J171" s="144">
        <v>0</v>
      </c>
      <c r="K171" s="144">
        <v>3</v>
      </c>
      <c r="L171" s="144">
        <v>2</v>
      </c>
      <c r="M171" s="144">
        <v>1</v>
      </c>
      <c r="N171" s="144">
        <v>0</v>
      </c>
      <c r="O171" s="144">
        <v>73</v>
      </c>
      <c r="P171" s="144">
        <v>100</v>
      </c>
    </row>
    <row r="172" spans="1:16" x14ac:dyDescent="0.25">
      <c r="A172" s="147" t="s">
        <v>82</v>
      </c>
      <c r="B172" s="148" t="s">
        <v>14</v>
      </c>
      <c r="C172" s="144">
        <v>12</v>
      </c>
      <c r="D172" s="144">
        <v>26</v>
      </c>
      <c r="E172" s="144">
        <v>11</v>
      </c>
      <c r="F172" s="144">
        <v>2</v>
      </c>
      <c r="G172" s="144">
        <v>51</v>
      </c>
      <c r="H172" s="144">
        <v>39</v>
      </c>
      <c r="I172" s="144">
        <v>14</v>
      </c>
      <c r="J172" s="144">
        <v>11</v>
      </c>
      <c r="K172" s="144">
        <v>15</v>
      </c>
      <c r="L172" s="144">
        <v>6</v>
      </c>
      <c r="M172" s="144">
        <v>20</v>
      </c>
      <c r="N172" s="144">
        <v>7</v>
      </c>
      <c r="O172" s="144">
        <v>156</v>
      </c>
      <c r="P172" s="144">
        <v>96</v>
      </c>
    </row>
    <row r="173" spans="1:16" x14ac:dyDescent="0.25">
      <c r="A173" s="144" t="s">
        <v>73</v>
      </c>
      <c r="B173" s="144" t="s">
        <v>14</v>
      </c>
      <c r="C173" s="144">
        <v>0</v>
      </c>
      <c r="D173" s="144">
        <v>0</v>
      </c>
      <c r="E173" s="144">
        <v>1</v>
      </c>
      <c r="F173" s="144">
        <v>0</v>
      </c>
      <c r="G173" s="144">
        <v>1</v>
      </c>
      <c r="H173" s="144">
        <v>1</v>
      </c>
      <c r="I173" s="144">
        <v>0</v>
      </c>
      <c r="J173" s="144">
        <v>0</v>
      </c>
      <c r="K173" s="144">
        <v>1</v>
      </c>
      <c r="L173" s="144">
        <v>1</v>
      </c>
      <c r="M173" s="144">
        <v>1</v>
      </c>
      <c r="N173" s="144">
        <v>0</v>
      </c>
      <c r="O173" s="144">
        <v>5</v>
      </c>
      <c r="P173" s="144">
        <v>100</v>
      </c>
    </row>
    <row r="174" spans="1:16" x14ac:dyDescent="0.25">
      <c r="A174" s="144" t="s">
        <v>290</v>
      </c>
      <c r="B174" s="144" t="s">
        <v>14</v>
      </c>
      <c r="C174" s="144">
        <v>1</v>
      </c>
      <c r="D174" s="144">
        <v>7</v>
      </c>
      <c r="E174" s="144">
        <v>4</v>
      </c>
      <c r="F174" s="144">
        <v>0</v>
      </c>
      <c r="G174" s="144">
        <v>12</v>
      </c>
      <c r="H174" s="144">
        <v>1</v>
      </c>
      <c r="I174" s="144">
        <v>1</v>
      </c>
      <c r="J174" s="144">
        <v>1</v>
      </c>
      <c r="K174" s="144">
        <v>3</v>
      </c>
      <c r="L174" s="144">
        <v>0</v>
      </c>
      <c r="M174" s="144">
        <v>2</v>
      </c>
      <c r="N174" s="144">
        <v>25</v>
      </c>
      <c r="O174" s="144">
        <v>20</v>
      </c>
      <c r="P174" s="144">
        <v>44</v>
      </c>
    </row>
    <row r="175" spans="1:16" x14ac:dyDescent="0.25">
      <c r="A175" s="144" t="s">
        <v>72</v>
      </c>
      <c r="B175" s="144" t="s">
        <v>14</v>
      </c>
      <c r="C175" s="144">
        <v>1</v>
      </c>
      <c r="D175" s="144">
        <v>1</v>
      </c>
      <c r="E175" s="144">
        <v>5</v>
      </c>
      <c r="F175" s="144">
        <v>0</v>
      </c>
      <c r="G175" s="144">
        <v>7</v>
      </c>
      <c r="H175" s="144">
        <v>8</v>
      </c>
      <c r="I175" s="144">
        <v>0</v>
      </c>
      <c r="J175" s="145" t="s">
        <v>236</v>
      </c>
      <c r="K175" s="144">
        <v>7</v>
      </c>
      <c r="L175" s="144">
        <v>0</v>
      </c>
      <c r="M175" s="144">
        <v>2</v>
      </c>
      <c r="N175" s="144">
        <v>1</v>
      </c>
      <c r="O175" s="144">
        <v>24</v>
      </c>
      <c r="P175" s="144">
        <v>96</v>
      </c>
    </row>
    <row r="176" spans="1:16" x14ac:dyDescent="0.25">
      <c r="A176" s="144" t="s">
        <v>26</v>
      </c>
      <c r="B176" s="144" t="s">
        <v>14</v>
      </c>
      <c r="C176" s="144">
        <v>2</v>
      </c>
      <c r="D176" s="144">
        <v>10</v>
      </c>
      <c r="E176" s="144">
        <v>3</v>
      </c>
      <c r="F176" s="144">
        <v>0</v>
      </c>
      <c r="G176" s="144">
        <v>15</v>
      </c>
      <c r="H176" s="144">
        <v>6</v>
      </c>
      <c r="I176" s="144">
        <v>0</v>
      </c>
      <c r="J176" s="144">
        <v>2</v>
      </c>
      <c r="K176" s="144">
        <v>1</v>
      </c>
      <c r="L176" s="144">
        <v>0</v>
      </c>
      <c r="M176" s="144">
        <v>0</v>
      </c>
      <c r="N176" s="144">
        <v>6</v>
      </c>
      <c r="O176" s="144">
        <v>24</v>
      </c>
      <c r="P176" s="144">
        <v>80</v>
      </c>
    </row>
    <row r="177" spans="1:16" x14ac:dyDescent="0.25">
      <c r="A177" s="144" t="s">
        <v>88</v>
      </c>
      <c r="B177" s="144" t="s">
        <v>14</v>
      </c>
      <c r="C177" s="145" t="s">
        <v>236</v>
      </c>
      <c r="D177" s="144">
        <v>8</v>
      </c>
      <c r="E177" s="144">
        <v>5</v>
      </c>
      <c r="F177" s="145" t="s">
        <v>236</v>
      </c>
      <c r="G177" s="144">
        <v>13</v>
      </c>
      <c r="H177" s="145" t="s">
        <v>236</v>
      </c>
      <c r="I177" s="145" t="s">
        <v>236</v>
      </c>
      <c r="J177" s="145" t="s">
        <v>236</v>
      </c>
      <c r="K177" s="144">
        <v>2</v>
      </c>
      <c r="L177" s="144">
        <v>3</v>
      </c>
      <c r="M177" s="145" t="s">
        <v>236</v>
      </c>
      <c r="N177" s="144">
        <v>13</v>
      </c>
      <c r="O177" s="144">
        <v>18</v>
      </c>
      <c r="P177" s="144">
        <v>58</v>
      </c>
    </row>
    <row r="178" spans="1:16" x14ac:dyDescent="0.25">
      <c r="A178" s="144" t="s">
        <v>134</v>
      </c>
      <c r="B178" s="144" t="s">
        <v>14</v>
      </c>
      <c r="C178" s="144">
        <v>1</v>
      </c>
      <c r="D178" s="144">
        <v>3</v>
      </c>
      <c r="E178" s="144">
        <v>6</v>
      </c>
      <c r="F178" s="144">
        <v>0</v>
      </c>
      <c r="G178" s="144">
        <v>10</v>
      </c>
      <c r="H178" s="144">
        <v>5</v>
      </c>
      <c r="I178" s="144">
        <v>0</v>
      </c>
      <c r="J178" s="144">
        <v>2</v>
      </c>
      <c r="K178" s="144">
        <v>0</v>
      </c>
      <c r="L178" s="144">
        <v>1</v>
      </c>
      <c r="M178" s="144">
        <v>1</v>
      </c>
      <c r="N178" s="144">
        <v>0</v>
      </c>
      <c r="O178" s="144">
        <v>19</v>
      </c>
      <c r="P178" s="144">
        <v>100</v>
      </c>
    </row>
    <row r="179" spans="1:16" x14ac:dyDescent="0.25">
      <c r="A179" s="148" t="s">
        <v>291</v>
      </c>
      <c r="B179" s="148" t="s">
        <v>14</v>
      </c>
      <c r="C179" s="144">
        <v>1</v>
      </c>
      <c r="D179" s="144">
        <v>0</v>
      </c>
      <c r="E179" s="144">
        <v>4</v>
      </c>
      <c r="F179" s="144">
        <v>0</v>
      </c>
      <c r="G179" s="144">
        <v>5</v>
      </c>
      <c r="H179" s="144">
        <v>9</v>
      </c>
      <c r="I179" s="144">
        <v>2</v>
      </c>
      <c r="J179" s="144">
        <v>0</v>
      </c>
      <c r="K179" s="144">
        <v>6</v>
      </c>
      <c r="L179" s="144">
        <v>1</v>
      </c>
      <c r="M179" s="144">
        <v>0</v>
      </c>
      <c r="N179" s="144">
        <v>4</v>
      </c>
      <c r="O179" s="144">
        <v>23</v>
      </c>
      <c r="P179" s="144">
        <v>85</v>
      </c>
    </row>
    <row r="180" spans="1:16" x14ac:dyDescent="0.25">
      <c r="A180" s="144" t="s">
        <v>97</v>
      </c>
      <c r="B180" s="144" t="s">
        <v>14</v>
      </c>
      <c r="C180" s="144">
        <v>2</v>
      </c>
      <c r="D180" s="144">
        <v>8</v>
      </c>
      <c r="E180" s="144">
        <v>1</v>
      </c>
      <c r="F180" s="144">
        <v>1</v>
      </c>
      <c r="G180" s="144">
        <v>12</v>
      </c>
      <c r="H180" s="144">
        <v>7</v>
      </c>
      <c r="I180" s="144">
        <v>0</v>
      </c>
      <c r="J180" s="144">
        <v>1</v>
      </c>
      <c r="K180" s="144">
        <v>3</v>
      </c>
      <c r="L180" s="144">
        <v>1</v>
      </c>
      <c r="M180" s="144">
        <v>0</v>
      </c>
      <c r="N180" s="144">
        <v>3</v>
      </c>
      <c r="O180" s="144">
        <v>24</v>
      </c>
      <c r="P180" s="144">
        <v>89</v>
      </c>
    </row>
    <row r="181" spans="1:16" x14ac:dyDescent="0.25">
      <c r="A181" s="147" t="s">
        <v>293</v>
      </c>
      <c r="B181" s="148" t="s">
        <v>35</v>
      </c>
      <c r="C181" s="144">
        <v>2</v>
      </c>
      <c r="D181" s="144">
        <v>2</v>
      </c>
      <c r="E181" s="144">
        <v>3</v>
      </c>
      <c r="F181" s="144">
        <v>0</v>
      </c>
      <c r="G181" s="144">
        <v>7</v>
      </c>
      <c r="H181" s="144">
        <v>4</v>
      </c>
      <c r="I181" s="144">
        <v>0</v>
      </c>
      <c r="J181" s="144">
        <v>1</v>
      </c>
      <c r="K181" s="144">
        <v>0</v>
      </c>
      <c r="L181" s="144">
        <v>1</v>
      </c>
      <c r="M181" s="144">
        <v>1</v>
      </c>
      <c r="N181" s="144">
        <v>1</v>
      </c>
      <c r="O181" s="144">
        <v>14</v>
      </c>
      <c r="P181" s="144">
        <v>93</v>
      </c>
    </row>
    <row r="182" spans="1:16" x14ac:dyDescent="0.25">
      <c r="A182" s="144" t="s">
        <v>41</v>
      </c>
      <c r="B182" s="144" t="s">
        <v>14</v>
      </c>
      <c r="C182" s="144">
        <v>2</v>
      </c>
      <c r="D182" s="144">
        <v>7</v>
      </c>
      <c r="E182" s="144">
        <v>2</v>
      </c>
      <c r="F182" s="144">
        <v>6</v>
      </c>
      <c r="G182" s="144">
        <v>17</v>
      </c>
      <c r="H182" s="144">
        <v>2</v>
      </c>
      <c r="I182" s="145" t="s">
        <v>236</v>
      </c>
      <c r="J182" s="145" t="s">
        <v>236</v>
      </c>
      <c r="K182" s="144">
        <v>3</v>
      </c>
      <c r="L182" s="144">
        <v>3</v>
      </c>
      <c r="M182" s="145" t="s">
        <v>236</v>
      </c>
      <c r="N182" s="144">
        <v>8</v>
      </c>
      <c r="O182" s="144">
        <v>25</v>
      </c>
      <c r="P182" s="144">
        <v>76</v>
      </c>
    </row>
    <row r="183" spans="1:16" x14ac:dyDescent="0.25">
      <c r="A183" s="144" t="s">
        <v>71</v>
      </c>
      <c r="B183" s="144" t="s">
        <v>14</v>
      </c>
      <c r="C183" s="144">
        <v>1</v>
      </c>
      <c r="D183" s="144">
        <v>11</v>
      </c>
      <c r="E183" s="144">
        <v>5</v>
      </c>
      <c r="F183" s="144">
        <v>3</v>
      </c>
      <c r="G183" s="144">
        <v>20</v>
      </c>
      <c r="H183" s="144">
        <v>11</v>
      </c>
      <c r="I183" s="144">
        <v>0</v>
      </c>
      <c r="J183" s="144">
        <v>3</v>
      </c>
      <c r="K183" s="144">
        <v>4</v>
      </c>
      <c r="L183" s="144">
        <v>0</v>
      </c>
      <c r="M183" s="144">
        <v>2</v>
      </c>
      <c r="N183" s="144">
        <v>3</v>
      </c>
      <c r="O183" s="144">
        <v>40</v>
      </c>
      <c r="P183" s="144">
        <v>93</v>
      </c>
    </row>
    <row r="184" spans="1:16" x14ac:dyDescent="0.25">
      <c r="A184" s="144" t="s">
        <v>116</v>
      </c>
      <c r="B184" s="144" t="s">
        <v>14</v>
      </c>
      <c r="C184" s="144">
        <v>0</v>
      </c>
      <c r="D184" s="144">
        <v>0</v>
      </c>
      <c r="E184" s="144">
        <v>11</v>
      </c>
      <c r="F184" s="144">
        <v>0</v>
      </c>
      <c r="G184" s="144">
        <v>11</v>
      </c>
      <c r="H184" s="144">
        <v>3</v>
      </c>
      <c r="I184" s="144">
        <v>0</v>
      </c>
      <c r="J184" s="144">
        <v>0</v>
      </c>
      <c r="K184" s="144">
        <v>2</v>
      </c>
      <c r="L184" s="144">
        <v>3</v>
      </c>
      <c r="M184" s="144">
        <v>1</v>
      </c>
      <c r="N184" s="144">
        <v>1</v>
      </c>
      <c r="O184" s="144">
        <v>20</v>
      </c>
      <c r="P184" s="144">
        <v>95</v>
      </c>
    </row>
    <row r="185" spans="1:16" ht="45" x14ac:dyDescent="0.25">
      <c r="A185" s="150" t="s">
        <v>17</v>
      </c>
      <c r="B185" s="150" t="s">
        <v>18</v>
      </c>
      <c r="C185" s="144">
        <v>2</v>
      </c>
      <c r="D185" s="144">
        <v>2</v>
      </c>
      <c r="E185" s="144">
        <v>3</v>
      </c>
      <c r="F185" s="144">
        <v>3</v>
      </c>
      <c r="G185" s="144">
        <v>10</v>
      </c>
      <c r="H185" s="144">
        <v>5</v>
      </c>
      <c r="I185" s="144">
        <v>2</v>
      </c>
      <c r="J185" s="144">
        <v>21</v>
      </c>
      <c r="K185" s="144">
        <v>41</v>
      </c>
      <c r="L185" s="144">
        <v>1</v>
      </c>
      <c r="M185" s="144">
        <v>9</v>
      </c>
      <c r="N185" s="144">
        <v>2</v>
      </c>
      <c r="O185" s="144">
        <v>89</v>
      </c>
      <c r="P185" s="144">
        <v>98</v>
      </c>
    </row>
    <row r="186" spans="1:16" x14ac:dyDescent="0.25">
      <c r="A186" s="144" t="s">
        <v>27</v>
      </c>
      <c r="B186" s="144" t="s">
        <v>14</v>
      </c>
      <c r="C186" s="144">
        <v>4</v>
      </c>
      <c r="D186" s="144">
        <v>4</v>
      </c>
      <c r="E186" s="144">
        <v>12</v>
      </c>
      <c r="F186" s="145" t="s">
        <v>236</v>
      </c>
      <c r="G186" s="144">
        <v>20</v>
      </c>
      <c r="H186" s="144">
        <v>10</v>
      </c>
      <c r="I186" s="145" t="s">
        <v>236</v>
      </c>
      <c r="J186" s="145" t="s">
        <v>236</v>
      </c>
      <c r="K186" s="144">
        <v>3</v>
      </c>
      <c r="L186" s="145" t="s">
        <v>236</v>
      </c>
      <c r="M186" s="145" t="s">
        <v>236</v>
      </c>
      <c r="N186" s="144">
        <v>2</v>
      </c>
      <c r="O186" s="144">
        <v>33</v>
      </c>
      <c r="P186" s="144">
        <v>94</v>
      </c>
    </row>
    <row r="187" spans="1:16" x14ac:dyDescent="0.25">
      <c r="A187" s="144"/>
      <c r="B187" s="144"/>
      <c r="C187" s="144"/>
      <c r="D187" s="144"/>
      <c r="E187" s="144"/>
      <c r="F187" s="145"/>
      <c r="G187" s="144"/>
      <c r="H187" s="144"/>
      <c r="I187" s="145"/>
      <c r="J187" s="145"/>
      <c r="K187" s="144"/>
      <c r="L187" s="145"/>
      <c r="M187" s="145"/>
      <c r="N187" s="144"/>
      <c r="O187" s="144"/>
      <c r="P187" s="144"/>
    </row>
    <row r="188" spans="1:16" x14ac:dyDescent="0.25">
      <c r="A188" s="25" t="s">
        <v>848</v>
      </c>
    </row>
    <row r="189" spans="1:16" x14ac:dyDescent="0.25">
      <c r="A189" s="25" t="s">
        <v>849</v>
      </c>
    </row>
    <row r="190" spans="1:16" x14ac:dyDescent="0.25">
      <c r="A190" s="25"/>
      <c r="B190" s="26" t="s">
        <v>596</v>
      </c>
      <c r="C190" s="27">
        <v>877</v>
      </c>
      <c r="D190" s="27">
        <v>1010</v>
      </c>
      <c r="E190" s="27">
        <v>1201</v>
      </c>
      <c r="F190" s="27">
        <v>273</v>
      </c>
      <c r="G190" s="27">
        <v>3361</v>
      </c>
      <c r="H190" s="27">
        <v>1585</v>
      </c>
      <c r="I190" s="27">
        <v>260</v>
      </c>
      <c r="J190" s="27">
        <v>471</v>
      </c>
      <c r="K190" s="27">
        <v>795</v>
      </c>
      <c r="L190" s="27">
        <v>247</v>
      </c>
      <c r="M190" s="27">
        <v>310</v>
      </c>
      <c r="N190" s="27">
        <v>1871</v>
      </c>
      <c r="O190" s="27">
        <v>7029</v>
      </c>
      <c r="P190" s="30">
        <v>0.82</v>
      </c>
    </row>
    <row r="191" spans="1:16" x14ac:dyDescent="0.25">
      <c r="A191" s="25"/>
      <c r="B191" s="26" t="s">
        <v>850</v>
      </c>
      <c r="C191" s="30">
        <v>0.12</v>
      </c>
      <c r="D191" s="151">
        <v>0.14000000000000001</v>
      </c>
      <c r="E191" s="30">
        <v>0.17</v>
      </c>
      <c r="F191" s="30">
        <v>0.04</v>
      </c>
      <c r="G191" s="30">
        <v>0.48</v>
      </c>
      <c r="H191" s="30">
        <v>0.23</v>
      </c>
      <c r="I191" s="30">
        <v>0.04</v>
      </c>
      <c r="J191" s="30">
        <v>7.0000000000000007E-2</v>
      </c>
      <c r="K191" s="30">
        <v>0.11</v>
      </c>
      <c r="L191" s="30">
        <v>0.04</v>
      </c>
      <c r="M191" s="30">
        <v>0.04</v>
      </c>
      <c r="N191" s="27"/>
      <c r="O191" s="27"/>
      <c r="P191" s="27"/>
    </row>
    <row r="192" spans="1:16" x14ac:dyDescent="0.25">
      <c r="A192" s="25"/>
    </row>
    <row r="193" spans="1:15" x14ac:dyDescent="0.25">
      <c r="A193" s="25"/>
    </row>
    <row r="194" spans="1:15" x14ac:dyDescent="0.25">
      <c r="A194" s="24"/>
      <c r="B194" s="24"/>
      <c r="D194" s="197" t="s">
        <v>851</v>
      </c>
      <c r="E194" s="197"/>
      <c r="F194" s="144"/>
      <c r="G194" s="144"/>
      <c r="H194" s="144"/>
      <c r="I194" s="144"/>
      <c r="J194" s="144"/>
      <c r="K194" s="144"/>
      <c r="L194" s="144"/>
      <c r="M194" s="144"/>
      <c r="N194" s="144"/>
      <c r="O194" s="152"/>
    </row>
    <row r="195" spans="1:15" x14ac:dyDescent="0.25">
      <c r="A195" s="153"/>
      <c r="B195" s="154"/>
      <c r="D195" s="155" t="s">
        <v>852</v>
      </c>
      <c r="E195" s="66">
        <v>0.27</v>
      </c>
      <c r="F195" s="152"/>
      <c r="G195" s="152"/>
      <c r="H195" s="152"/>
      <c r="I195" s="152"/>
      <c r="J195" s="152"/>
      <c r="K195" s="152"/>
      <c r="L195" s="152"/>
    </row>
    <row r="196" spans="1:15" ht="25.5" x14ac:dyDescent="0.25">
      <c r="A196" s="153"/>
      <c r="B196" s="154"/>
      <c r="D196" s="155" t="s">
        <v>853</v>
      </c>
      <c r="E196" s="66">
        <v>0.18</v>
      </c>
    </row>
    <row r="197" spans="1:15" ht="38.25" x14ac:dyDescent="0.25">
      <c r="A197" s="153"/>
      <c r="B197" s="154"/>
      <c r="D197" s="155" t="s">
        <v>854</v>
      </c>
      <c r="E197" s="66">
        <v>0.04</v>
      </c>
    </row>
    <row r="198" spans="1:15" x14ac:dyDescent="0.25">
      <c r="A198" s="153"/>
      <c r="B198" s="154"/>
      <c r="D198" s="155" t="s">
        <v>714</v>
      </c>
      <c r="E198" s="66">
        <v>0.04</v>
      </c>
    </row>
    <row r="199" spans="1:15" x14ac:dyDescent="0.25">
      <c r="A199" s="153"/>
      <c r="B199" s="154"/>
      <c r="D199" s="155" t="s">
        <v>855</v>
      </c>
      <c r="E199" s="66">
        <v>0.04</v>
      </c>
    </row>
    <row r="200" spans="1:15" x14ac:dyDescent="0.25">
      <c r="A200" s="153"/>
      <c r="B200" s="154"/>
      <c r="D200" s="155" t="s">
        <v>856</v>
      </c>
      <c r="E200" s="66">
        <v>0.12</v>
      </c>
    </row>
    <row r="201" spans="1:15" x14ac:dyDescent="0.25">
      <c r="A201" s="153"/>
      <c r="B201" s="154"/>
      <c r="D201" s="155" t="s">
        <v>645</v>
      </c>
      <c r="E201" s="66">
        <v>0.14000000000000001</v>
      </c>
    </row>
    <row r="202" spans="1:15" x14ac:dyDescent="0.25">
      <c r="A202" s="153"/>
      <c r="B202" s="154"/>
      <c r="D202" s="155" t="s">
        <v>857</v>
      </c>
      <c r="E202" s="66">
        <v>0.17</v>
      </c>
    </row>
    <row r="203" spans="1:15" x14ac:dyDescent="0.25">
      <c r="A203" s="153"/>
      <c r="B203" s="154"/>
      <c r="D203" s="156"/>
      <c r="E203" s="157"/>
    </row>
    <row r="204" spans="1:15" x14ac:dyDescent="0.25">
      <c r="A204" s="153"/>
      <c r="B204" s="158" t="s">
        <v>856</v>
      </c>
      <c r="C204" s="25" t="s">
        <v>645</v>
      </c>
      <c r="D204" s="159" t="s">
        <v>857</v>
      </c>
      <c r="E204" s="160" t="s">
        <v>858</v>
      </c>
    </row>
    <row r="205" spans="1:15" x14ac:dyDescent="0.25">
      <c r="A205" s="4" t="s">
        <v>859</v>
      </c>
      <c r="B205" s="161">
        <v>0.26</v>
      </c>
      <c r="C205" s="161">
        <v>0.3</v>
      </c>
      <c r="D205" s="161">
        <v>0.36</v>
      </c>
      <c r="E205" s="161">
        <v>0.08</v>
      </c>
    </row>
  </sheetData>
  <mergeCells count="1">
    <mergeCell ref="D194:E19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1"/>
  <sheetViews>
    <sheetView workbookViewId="0">
      <pane ySplit="3" topLeftCell="A4" activePane="bottomLeft" state="frozen"/>
      <selection pane="bottomLeft" activeCell="H2" sqref="H2"/>
    </sheetView>
  </sheetViews>
  <sheetFormatPr defaultRowHeight="15" x14ac:dyDescent="0.25"/>
  <cols>
    <col min="1" max="1" width="9.140625" style="1"/>
    <col min="2" max="2" width="64.28515625" style="1" bestFit="1" customWidth="1"/>
    <col min="3" max="3" width="42.42578125" style="1" customWidth="1"/>
    <col min="4" max="257" width="9.140625" style="1"/>
    <col min="258" max="258" width="64.28515625" style="1" bestFit="1" customWidth="1"/>
    <col min="259" max="259" width="42.42578125" style="1" customWidth="1"/>
    <col min="260" max="513" width="9.140625" style="1"/>
    <col min="514" max="514" width="64.28515625" style="1" bestFit="1" customWidth="1"/>
    <col min="515" max="515" width="42.42578125" style="1" customWidth="1"/>
    <col min="516" max="769" width="9.140625" style="1"/>
    <col min="770" max="770" width="64.28515625" style="1" bestFit="1" customWidth="1"/>
    <col min="771" max="771" width="42.42578125" style="1" customWidth="1"/>
    <col min="772" max="1025" width="9.140625" style="1"/>
    <col min="1026" max="1026" width="64.28515625" style="1" bestFit="1" customWidth="1"/>
    <col min="1027" max="1027" width="42.42578125" style="1" customWidth="1"/>
    <col min="1028" max="1281" width="9.140625" style="1"/>
    <col min="1282" max="1282" width="64.28515625" style="1" bestFit="1" customWidth="1"/>
    <col min="1283" max="1283" width="42.42578125" style="1" customWidth="1"/>
    <col min="1284" max="1537" width="9.140625" style="1"/>
    <col min="1538" max="1538" width="64.28515625" style="1" bestFit="1" customWidth="1"/>
    <col min="1539" max="1539" width="42.42578125" style="1" customWidth="1"/>
    <col min="1540" max="1793" width="9.140625" style="1"/>
    <col min="1794" max="1794" width="64.28515625" style="1" bestFit="1" customWidth="1"/>
    <col min="1795" max="1795" width="42.42578125" style="1" customWidth="1"/>
    <col min="1796" max="2049" width="9.140625" style="1"/>
    <col min="2050" max="2050" width="64.28515625" style="1" bestFit="1" customWidth="1"/>
    <col min="2051" max="2051" width="42.42578125" style="1" customWidth="1"/>
    <col min="2052" max="2305" width="9.140625" style="1"/>
    <col min="2306" max="2306" width="64.28515625" style="1" bestFit="1" customWidth="1"/>
    <col min="2307" max="2307" width="42.42578125" style="1" customWidth="1"/>
    <col min="2308" max="2561" width="9.140625" style="1"/>
    <col min="2562" max="2562" width="64.28515625" style="1" bestFit="1" customWidth="1"/>
    <col min="2563" max="2563" width="42.42578125" style="1" customWidth="1"/>
    <col min="2564" max="2817" width="9.140625" style="1"/>
    <col min="2818" max="2818" width="64.28515625" style="1" bestFit="1" customWidth="1"/>
    <col min="2819" max="2819" width="42.42578125" style="1" customWidth="1"/>
    <col min="2820" max="3073" width="9.140625" style="1"/>
    <col min="3074" max="3074" width="64.28515625" style="1" bestFit="1" customWidth="1"/>
    <col min="3075" max="3075" width="42.42578125" style="1" customWidth="1"/>
    <col min="3076" max="3329" width="9.140625" style="1"/>
    <col min="3330" max="3330" width="64.28515625" style="1" bestFit="1" customWidth="1"/>
    <col min="3331" max="3331" width="42.42578125" style="1" customWidth="1"/>
    <col min="3332" max="3585" width="9.140625" style="1"/>
    <col min="3586" max="3586" width="64.28515625" style="1" bestFit="1" customWidth="1"/>
    <col min="3587" max="3587" width="42.42578125" style="1" customWidth="1"/>
    <col min="3588" max="3841" width="9.140625" style="1"/>
    <col min="3842" max="3842" width="64.28515625" style="1" bestFit="1" customWidth="1"/>
    <col min="3843" max="3843" width="42.42578125" style="1" customWidth="1"/>
    <col min="3844" max="4097" width="9.140625" style="1"/>
    <col min="4098" max="4098" width="64.28515625" style="1" bestFit="1" customWidth="1"/>
    <col min="4099" max="4099" width="42.42578125" style="1" customWidth="1"/>
    <col min="4100" max="4353" width="9.140625" style="1"/>
    <col min="4354" max="4354" width="64.28515625" style="1" bestFit="1" customWidth="1"/>
    <col min="4355" max="4355" width="42.42578125" style="1" customWidth="1"/>
    <col min="4356" max="4609" width="9.140625" style="1"/>
    <col min="4610" max="4610" width="64.28515625" style="1" bestFit="1" customWidth="1"/>
    <col min="4611" max="4611" width="42.42578125" style="1" customWidth="1"/>
    <col min="4612" max="4865" width="9.140625" style="1"/>
    <col min="4866" max="4866" width="64.28515625" style="1" bestFit="1" customWidth="1"/>
    <col min="4867" max="4867" width="42.42578125" style="1" customWidth="1"/>
    <col min="4868" max="5121" width="9.140625" style="1"/>
    <col min="5122" max="5122" width="64.28515625" style="1" bestFit="1" customWidth="1"/>
    <col min="5123" max="5123" width="42.42578125" style="1" customWidth="1"/>
    <col min="5124" max="5377" width="9.140625" style="1"/>
    <col min="5378" max="5378" width="64.28515625" style="1" bestFit="1" customWidth="1"/>
    <col min="5379" max="5379" width="42.42578125" style="1" customWidth="1"/>
    <col min="5380" max="5633" width="9.140625" style="1"/>
    <col min="5634" max="5634" width="64.28515625" style="1" bestFit="1" customWidth="1"/>
    <col min="5635" max="5635" width="42.42578125" style="1" customWidth="1"/>
    <col min="5636" max="5889" width="9.140625" style="1"/>
    <col min="5890" max="5890" width="64.28515625" style="1" bestFit="1" customWidth="1"/>
    <col min="5891" max="5891" width="42.42578125" style="1" customWidth="1"/>
    <col min="5892" max="6145" width="9.140625" style="1"/>
    <col min="6146" max="6146" width="64.28515625" style="1" bestFit="1" customWidth="1"/>
    <col min="6147" max="6147" width="42.42578125" style="1" customWidth="1"/>
    <col min="6148" max="6401" width="9.140625" style="1"/>
    <col min="6402" max="6402" width="64.28515625" style="1" bestFit="1" customWidth="1"/>
    <col min="6403" max="6403" width="42.42578125" style="1" customWidth="1"/>
    <col min="6404" max="6657" width="9.140625" style="1"/>
    <col min="6658" max="6658" width="64.28515625" style="1" bestFit="1" customWidth="1"/>
    <col min="6659" max="6659" width="42.42578125" style="1" customWidth="1"/>
    <col min="6660" max="6913" width="9.140625" style="1"/>
    <col min="6914" max="6914" width="64.28515625" style="1" bestFit="1" customWidth="1"/>
    <col min="6915" max="6915" width="42.42578125" style="1" customWidth="1"/>
    <col min="6916" max="7169" width="9.140625" style="1"/>
    <col min="7170" max="7170" width="64.28515625" style="1" bestFit="1" customWidth="1"/>
    <col min="7171" max="7171" width="42.42578125" style="1" customWidth="1"/>
    <col min="7172" max="7425" width="9.140625" style="1"/>
    <col min="7426" max="7426" width="64.28515625" style="1" bestFit="1" customWidth="1"/>
    <col min="7427" max="7427" width="42.42578125" style="1" customWidth="1"/>
    <col min="7428" max="7681" width="9.140625" style="1"/>
    <col min="7682" max="7682" width="64.28515625" style="1" bestFit="1" customWidth="1"/>
    <col min="7683" max="7683" width="42.42578125" style="1" customWidth="1"/>
    <col min="7684" max="7937" width="9.140625" style="1"/>
    <col min="7938" max="7938" width="64.28515625" style="1" bestFit="1" customWidth="1"/>
    <col min="7939" max="7939" width="42.42578125" style="1" customWidth="1"/>
    <col min="7940" max="8193" width="9.140625" style="1"/>
    <col min="8194" max="8194" width="64.28515625" style="1" bestFit="1" customWidth="1"/>
    <col min="8195" max="8195" width="42.42578125" style="1" customWidth="1"/>
    <col min="8196" max="8449" width="9.140625" style="1"/>
    <col min="8450" max="8450" width="64.28515625" style="1" bestFit="1" customWidth="1"/>
    <col min="8451" max="8451" width="42.42578125" style="1" customWidth="1"/>
    <col min="8452" max="8705" width="9.140625" style="1"/>
    <col min="8706" max="8706" width="64.28515625" style="1" bestFit="1" customWidth="1"/>
    <col min="8707" max="8707" width="42.42578125" style="1" customWidth="1"/>
    <col min="8708" max="8961" width="9.140625" style="1"/>
    <col min="8962" max="8962" width="64.28515625" style="1" bestFit="1" customWidth="1"/>
    <col min="8963" max="8963" width="42.42578125" style="1" customWidth="1"/>
    <col min="8964" max="9217" width="9.140625" style="1"/>
    <col min="9218" max="9218" width="64.28515625" style="1" bestFit="1" customWidth="1"/>
    <col min="9219" max="9219" width="42.42578125" style="1" customWidth="1"/>
    <col min="9220" max="9473" width="9.140625" style="1"/>
    <col min="9474" max="9474" width="64.28515625" style="1" bestFit="1" customWidth="1"/>
    <col min="9475" max="9475" width="42.42578125" style="1" customWidth="1"/>
    <col min="9476" max="9729" width="9.140625" style="1"/>
    <col min="9730" max="9730" width="64.28515625" style="1" bestFit="1" customWidth="1"/>
    <col min="9731" max="9731" width="42.42578125" style="1" customWidth="1"/>
    <col min="9732" max="9985" width="9.140625" style="1"/>
    <col min="9986" max="9986" width="64.28515625" style="1" bestFit="1" customWidth="1"/>
    <col min="9987" max="9987" width="42.42578125" style="1" customWidth="1"/>
    <col min="9988" max="10241" width="9.140625" style="1"/>
    <col min="10242" max="10242" width="64.28515625" style="1" bestFit="1" customWidth="1"/>
    <col min="10243" max="10243" width="42.42578125" style="1" customWidth="1"/>
    <col min="10244" max="10497" width="9.140625" style="1"/>
    <col min="10498" max="10498" width="64.28515625" style="1" bestFit="1" customWidth="1"/>
    <col min="10499" max="10499" width="42.42578125" style="1" customWidth="1"/>
    <col min="10500" max="10753" width="9.140625" style="1"/>
    <col min="10754" max="10754" width="64.28515625" style="1" bestFit="1" customWidth="1"/>
    <col min="10755" max="10755" width="42.42578125" style="1" customWidth="1"/>
    <col min="10756" max="11009" width="9.140625" style="1"/>
    <col min="11010" max="11010" width="64.28515625" style="1" bestFit="1" customWidth="1"/>
    <col min="11011" max="11011" width="42.42578125" style="1" customWidth="1"/>
    <col min="11012" max="11265" width="9.140625" style="1"/>
    <col min="11266" max="11266" width="64.28515625" style="1" bestFit="1" customWidth="1"/>
    <col min="11267" max="11267" width="42.42578125" style="1" customWidth="1"/>
    <col min="11268" max="11521" width="9.140625" style="1"/>
    <col min="11522" max="11522" width="64.28515625" style="1" bestFit="1" customWidth="1"/>
    <col min="11523" max="11523" width="42.42578125" style="1" customWidth="1"/>
    <col min="11524" max="11777" width="9.140625" style="1"/>
    <col min="11778" max="11778" width="64.28515625" style="1" bestFit="1" customWidth="1"/>
    <col min="11779" max="11779" width="42.42578125" style="1" customWidth="1"/>
    <col min="11780" max="12033" width="9.140625" style="1"/>
    <col min="12034" max="12034" width="64.28515625" style="1" bestFit="1" customWidth="1"/>
    <col min="12035" max="12035" width="42.42578125" style="1" customWidth="1"/>
    <col min="12036" max="12289" width="9.140625" style="1"/>
    <col min="12290" max="12290" width="64.28515625" style="1" bestFit="1" customWidth="1"/>
    <col min="12291" max="12291" width="42.42578125" style="1" customWidth="1"/>
    <col min="12292" max="12545" width="9.140625" style="1"/>
    <col min="12546" max="12546" width="64.28515625" style="1" bestFit="1" customWidth="1"/>
    <col min="12547" max="12547" width="42.42578125" style="1" customWidth="1"/>
    <col min="12548" max="12801" width="9.140625" style="1"/>
    <col min="12802" max="12802" width="64.28515625" style="1" bestFit="1" customWidth="1"/>
    <col min="12803" max="12803" width="42.42578125" style="1" customWidth="1"/>
    <col min="12804" max="13057" width="9.140625" style="1"/>
    <col min="13058" max="13058" width="64.28515625" style="1" bestFit="1" customWidth="1"/>
    <col min="13059" max="13059" width="42.42578125" style="1" customWidth="1"/>
    <col min="13060" max="13313" width="9.140625" style="1"/>
    <col min="13314" max="13314" width="64.28515625" style="1" bestFit="1" customWidth="1"/>
    <col min="13315" max="13315" width="42.42578125" style="1" customWidth="1"/>
    <col min="13316" max="13569" width="9.140625" style="1"/>
    <col min="13570" max="13570" width="64.28515625" style="1" bestFit="1" customWidth="1"/>
    <col min="13571" max="13571" width="42.42578125" style="1" customWidth="1"/>
    <col min="13572" max="13825" width="9.140625" style="1"/>
    <col min="13826" max="13826" width="64.28515625" style="1" bestFit="1" customWidth="1"/>
    <col min="13827" max="13827" width="42.42578125" style="1" customWidth="1"/>
    <col min="13828" max="14081" width="9.140625" style="1"/>
    <col min="14082" max="14082" width="64.28515625" style="1" bestFit="1" customWidth="1"/>
    <col min="14083" max="14083" width="42.42578125" style="1" customWidth="1"/>
    <col min="14084" max="14337" width="9.140625" style="1"/>
    <col min="14338" max="14338" width="64.28515625" style="1" bestFit="1" customWidth="1"/>
    <col min="14339" max="14339" width="42.42578125" style="1" customWidth="1"/>
    <col min="14340" max="14593" width="9.140625" style="1"/>
    <col min="14594" max="14594" width="64.28515625" style="1" bestFit="1" customWidth="1"/>
    <col min="14595" max="14595" width="42.42578125" style="1" customWidth="1"/>
    <col min="14596" max="14849" width="9.140625" style="1"/>
    <col min="14850" max="14850" width="64.28515625" style="1" bestFit="1" customWidth="1"/>
    <col min="14851" max="14851" width="42.42578125" style="1" customWidth="1"/>
    <col min="14852" max="15105" width="9.140625" style="1"/>
    <col min="15106" max="15106" width="64.28515625" style="1" bestFit="1" customWidth="1"/>
    <col min="15107" max="15107" width="42.42578125" style="1" customWidth="1"/>
    <col min="15108" max="15361" width="9.140625" style="1"/>
    <col min="15362" max="15362" width="64.28515625" style="1" bestFit="1" customWidth="1"/>
    <col min="15363" max="15363" width="42.42578125" style="1" customWidth="1"/>
    <col min="15364" max="15617" width="9.140625" style="1"/>
    <col min="15618" max="15618" width="64.28515625" style="1" bestFit="1" customWidth="1"/>
    <col min="15619" max="15619" width="42.42578125" style="1" customWidth="1"/>
    <col min="15620" max="15873" width="9.140625" style="1"/>
    <col min="15874" max="15874" width="64.28515625" style="1" bestFit="1" customWidth="1"/>
    <col min="15875" max="15875" width="42.42578125" style="1" customWidth="1"/>
    <col min="15876" max="16129" width="9.140625" style="1"/>
    <col min="16130" max="16130" width="64.28515625" style="1" bestFit="1" customWidth="1"/>
    <col min="16131" max="16131" width="42.42578125" style="1" customWidth="1"/>
    <col min="16132" max="16384" width="9.140625" style="1"/>
  </cols>
  <sheetData>
    <row r="1" spans="2:18" x14ac:dyDescent="0.25">
      <c r="J1" s="10" t="s">
        <v>626</v>
      </c>
    </row>
    <row r="3" spans="2:18" ht="89.25" x14ac:dyDescent="0.25">
      <c r="B3" s="2" t="s">
        <v>3</v>
      </c>
      <c r="C3" s="2" t="s">
        <v>4</v>
      </c>
      <c r="D3" s="68" t="s">
        <v>627</v>
      </c>
      <c r="E3" s="68" t="s">
        <v>628</v>
      </c>
      <c r="F3" s="68" t="s">
        <v>629</v>
      </c>
      <c r="G3" s="68" t="s">
        <v>630</v>
      </c>
      <c r="H3" s="68" t="s">
        <v>631</v>
      </c>
      <c r="I3" s="68" t="s">
        <v>632</v>
      </c>
      <c r="J3" s="68" t="s">
        <v>633</v>
      </c>
      <c r="K3" s="68" t="s">
        <v>634</v>
      </c>
      <c r="L3" s="68" t="s">
        <v>635</v>
      </c>
      <c r="M3" s="68" t="s">
        <v>636</v>
      </c>
      <c r="N3" s="68" t="s">
        <v>637</v>
      </c>
      <c r="O3" s="68" t="s">
        <v>638</v>
      </c>
      <c r="P3" s="68" t="s">
        <v>639</v>
      </c>
      <c r="Q3" s="69" t="s">
        <v>640</v>
      </c>
      <c r="R3" s="2"/>
    </row>
    <row r="4" spans="2:18" x14ac:dyDescent="0.25">
      <c r="B4" s="2"/>
      <c r="C4" s="2"/>
      <c r="D4" s="69"/>
      <c r="E4" s="69"/>
      <c r="F4" s="69"/>
      <c r="G4" s="69"/>
      <c r="H4" s="69"/>
      <c r="I4" s="69"/>
      <c r="J4" s="69"/>
      <c r="K4" s="69"/>
      <c r="L4" s="69"/>
      <c r="M4" s="69"/>
      <c r="N4" s="69"/>
      <c r="O4" s="69"/>
      <c r="P4" s="69"/>
      <c r="Q4" s="69"/>
      <c r="R4" s="2"/>
    </row>
    <row r="5" spans="2:18" x14ac:dyDescent="0.25">
      <c r="B5" s="1" t="s">
        <v>227</v>
      </c>
      <c r="C5" s="1" t="s">
        <v>14</v>
      </c>
      <c r="D5" s="3">
        <v>6</v>
      </c>
      <c r="E5" s="3">
        <v>8</v>
      </c>
      <c r="F5" s="3">
        <v>7</v>
      </c>
      <c r="G5" s="3">
        <v>0</v>
      </c>
      <c r="H5" s="3">
        <v>0</v>
      </c>
      <c r="I5" s="3">
        <v>1</v>
      </c>
      <c r="J5" s="3">
        <v>0</v>
      </c>
      <c r="K5" s="3">
        <v>2</v>
      </c>
      <c r="L5" s="3">
        <v>1</v>
      </c>
      <c r="M5" s="3">
        <v>0</v>
      </c>
      <c r="N5" s="3">
        <f t="shared" ref="N5:N36" si="0">SUM(D5:G5)</f>
        <v>21</v>
      </c>
      <c r="O5" s="3">
        <f t="shared" ref="O5:O17" si="1">SUM(D5:M5)</f>
        <v>25</v>
      </c>
      <c r="P5" s="1">
        <v>0</v>
      </c>
      <c r="Q5" s="3">
        <f t="shared" ref="Q5:Q68" si="2">$O5/($O5+$P5)*100</f>
        <v>100</v>
      </c>
      <c r="R5" s="3"/>
    </row>
    <row r="6" spans="2:18" x14ac:dyDescent="0.25">
      <c r="B6" s="1" t="s">
        <v>59</v>
      </c>
      <c r="C6" s="1" t="s">
        <v>231</v>
      </c>
      <c r="D6" s="3">
        <v>11</v>
      </c>
      <c r="E6" s="3">
        <v>0</v>
      </c>
      <c r="F6" s="3">
        <v>2</v>
      </c>
      <c r="G6" s="3">
        <v>0</v>
      </c>
      <c r="H6" s="3">
        <v>1</v>
      </c>
      <c r="I6" s="3">
        <v>0</v>
      </c>
      <c r="J6" s="3">
        <v>0</v>
      </c>
      <c r="K6" s="3">
        <v>0</v>
      </c>
      <c r="L6" s="3">
        <v>0</v>
      </c>
      <c r="M6" s="3">
        <v>0</v>
      </c>
      <c r="N6" s="3">
        <f t="shared" si="0"/>
        <v>13</v>
      </c>
      <c r="O6" s="3">
        <f t="shared" si="1"/>
        <v>14</v>
      </c>
      <c r="P6" s="1">
        <v>0</v>
      </c>
      <c r="Q6" s="3">
        <f t="shared" si="2"/>
        <v>100</v>
      </c>
      <c r="R6" s="3"/>
    </row>
    <row r="7" spans="2:18" x14ac:dyDescent="0.25">
      <c r="B7" s="1" t="s">
        <v>59</v>
      </c>
      <c r="C7" s="1" t="s">
        <v>14</v>
      </c>
      <c r="D7" s="3">
        <v>37</v>
      </c>
      <c r="E7" s="3">
        <v>1</v>
      </c>
      <c r="F7" s="3">
        <v>0</v>
      </c>
      <c r="G7" s="3">
        <v>2</v>
      </c>
      <c r="H7" s="3">
        <v>8</v>
      </c>
      <c r="I7" s="3">
        <v>3</v>
      </c>
      <c r="J7" s="3">
        <v>6</v>
      </c>
      <c r="K7" s="3">
        <v>3</v>
      </c>
      <c r="L7" s="3">
        <v>2</v>
      </c>
      <c r="M7" s="3">
        <v>2</v>
      </c>
      <c r="N7" s="3">
        <f t="shared" si="0"/>
        <v>40</v>
      </c>
      <c r="O7" s="3">
        <f t="shared" si="1"/>
        <v>64</v>
      </c>
      <c r="P7" s="1">
        <v>19</v>
      </c>
      <c r="Q7" s="3">
        <f t="shared" si="2"/>
        <v>77.108433734939766</v>
      </c>
      <c r="R7" s="3"/>
    </row>
    <row r="8" spans="2:18" x14ac:dyDescent="0.25">
      <c r="B8" s="1" t="s">
        <v>59</v>
      </c>
      <c r="C8" s="1" t="s">
        <v>10</v>
      </c>
      <c r="D8" s="3">
        <v>16</v>
      </c>
      <c r="E8" s="3">
        <v>1</v>
      </c>
      <c r="F8" s="3">
        <v>1</v>
      </c>
      <c r="G8" s="3">
        <v>0</v>
      </c>
      <c r="H8" s="3">
        <v>10</v>
      </c>
      <c r="I8" s="3">
        <v>1</v>
      </c>
      <c r="J8" s="3">
        <v>6</v>
      </c>
      <c r="K8" s="3">
        <v>8</v>
      </c>
      <c r="L8" s="3">
        <v>2</v>
      </c>
      <c r="M8" s="3">
        <v>2</v>
      </c>
      <c r="N8" s="3">
        <f t="shared" si="0"/>
        <v>18</v>
      </c>
      <c r="O8" s="3">
        <f t="shared" si="1"/>
        <v>47</v>
      </c>
      <c r="P8" s="1">
        <v>13</v>
      </c>
      <c r="Q8" s="3">
        <f t="shared" si="2"/>
        <v>78.333333333333329</v>
      </c>
      <c r="R8" s="3"/>
    </row>
    <row r="9" spans="2:18" x14ac:dyDescent="0.25">
      <c r="B9" s="1" t="s">
        <v>115</v>
      </c>
      <c r="C9" s="1" t="s">
        <v>14</v>
      </c>
      <c r="D9" s="3">
        <v>1</v>
      </c>
      <c r="E9" s="3">
        <v>5</v>
      </c>
      <c r="F9" s="3">
        <v>20</v>
      </c>
      <c r="G9" s="3"/>
      <c r="H9" s="3"/>
      <c r="I9" s="3"/>
      <c r="J9" s="3">
        <v>1</v>
      </c>
      <c r="K9" s="3">
        <v>1</v>
      </c>
      <c r="L9" s="3">
        <v>2</v>
      </c>
      <c r="M9" s="3"/>
      <c r="N9" s="3">
        <f t="shared" si="0"/>
        <v>26</v>
      </c>
      <c r="O9" s="3">
        <f t="shared" si="1"/>
        <v>30</v>
      </c>
      <c r="P9" s="1">
        <v>2</v>
      </c>
      <c r="Q9" s="3">
        <f t="shared" si="2"/>
        <v>93.75</v>
      </c>
      <c r="R9" s="3"/>
    </row>
    <row r="10" spans="2:18" x14ac:dyDescent="0.25">
      <c r="B10" s="1" t="s">
        <v>109</v>
      </c>
      <c r="C10" s="1" t="s">
        <v>14</v>
      </c>
      <c r="D10" s="3">
        <v>4</v>
      </c>
      <c r="E10" s="3">
        <v>27</v>
      </c>
      <c r="F10" s="3">
        <v>23</v>
      </c>
      <c r="G10" s="3">
        <v>4</v>
      </c>
      <c r="H10" s="3">
        <v>6</v>
      </c>
      <c r="I10" s="3">
        <v>0</v>
      </c>
      <c r="J10" s="3">
        <v>4</v>
      </c>
      <c r="K10" s="3">
        <v>11</v>
      </c>
      <c r="L10" s="3">
        <v>4</v>
      </c>
      <c r="M10" s="3">
        <v>4</v>
      </c>
      <c r="N10" s="3">
        <f t="shared" si="0"/>
        <v>58</v>
      </c>
      <c r="O10" s="3">
        <f t="shared" si="1"/>
        <v>87</v>
      </c>
      <c r="P10" s="1">
        <v>2</v>
      </c>
      <c r="Q10" s="3">
        <f t="shared" si="2"/>
        <v>97.752808988764045</v>
      </c>
      <c r="R10" s="3"/>
    </row>
    <row r="11" spans="2:18" x14ac:dyDescent="0.25">
      <c r="B11" s="1" t="s">
        <v>124</v>
      </c>
      <c r="C11" s="1" t="s">
        <v>14</v>
      </c>
      <c r="D11" s="3">
        <v>0</v>
      </c>
      <c r="E11" s="3">
        <v>4</v>
      </c>
      <c r="F11" s="3">
        <v>3</v>
      </c>
      <c r="G11" s="3"/>
      <c r="H11" s="3">
        <v>2</v>
      </c>
      <c r="I11" s="3"/>
      <c r="J11" s="3"/>
      <c r="K11" s="3"/>
      <c r="L11" s="3"/>
      <c r="M11" s="3"/>
      <c r="N11" s="3">
        <f t="shared" si="0"/>
        <v>7</v>
      </c>
      <c r="O11" s="3">
        <f t="shared" si="1"/>
        <v>9</v>
      </c>
      <c r="P11" s="1">
        <v>3</v>
      </c>
      <c r="Q11" s="3">
        <f t="shared" si="2"/>
        <v>75</v>
      </c>
      <c r="R11" s="3"/>
    </row>
    <row r="12" spans="2:18" x14ac:dyDescent="0.25">
      <c r="B12" s="1" t="s">
        <v>56</v>
      </c>
      <c r="C12" s="1" t="s">
        <v>14</v>
      </c>
      <c r="D12" s="3">
        <v>2</v>
      </c>
      <c r="E12" s="3">
        <v>1</v>
      </c>
      <c r="F12" s="3">
        <v>1</v>
      </c>
      <c r="G12" s="3">
        <v>0</v>
      </c>
      <c r="H12" s="3">
        <v>2</v>
      </c>
      <c r="I12" s="3">
        <v>0</v>
      </c>
      <c r="J12" s="3">
        <v>0</v>
      </c>
      <c r="K12" s="3">
        <v>1</v>
      </c>
      <c r="L12" s="3">
        <v>2</v>
      </c>
      <c r="M12" s="3">
        <v>0</v>
      </c>
      <c r="N12" s="3">
        <f t="shared" si="0"/>
        <v>4</v>
      </c>
      <c r="O12" s="3">
        <f t="shared" si="1"/>
        <v>9</v>
      </c>
      <c r="P12" s="1">
        <v>1</v>
      </c>
      <c r="Q12" s="3">
        <f t="shared" si="2"/>
        <v>90</v>
      </c>
      <c r="R12" s="3"/>
    </row>
    <row r="13" spans="2:18" x14ac:dyDescent="0.25">
      <c r="B13" s="1" t="s">
        <v>151</v>
      </c>
      <c r="C13" s="1" t="s">
        <v>14</v>
      </c>
      <c r="D13" s="3">
        <v>4</v>
      </c>
      <c r="E13" s="3">
        <v>21</v>
      </c>
      <c r="F13" s="3">
        <v>37</v>
      </c>
      <c r="G13" s="3">
        <v>5</v>
      </c>
      <c r="H13" s="3">
        <v>54</v>
      </c>
      <c r="I13" s="3">
        <v>21</v>
      </c>
      <c r="J13" s="3">
        <v>3</v>
      </c>
      <c r="K13" s="3">
        <v>8</v>
      </c>
      <c r="L13" s="3">
        <v>3</v>
      </c>
      <c r="M13" s="3">
        <v>7</v>
      </c>
      <c r="N13" s="3">
        <f t="shared" si="0"/>
        <v>67</v>
      </c>
      <c r="O13" s="3">
        <f t="shared" si="1"/>
        <v>163</v>
      </c>
      <c r="P13" s="1">
        <v>19</v>
      </c>
      <c r="Q13" s="3">
        <f t="shared" si="2"/>
        <v>89.560439560439562</v>
      </c>
      <c r="R13" s="3"/>
    </row>
    <row r="14" spans="2:18" x14ac:dyDescent="0.25">
      <c r="B14" s="1" t="s">
        <v>106</v>
      </c>
      <c r="C14" s="1" t="s">
        <v>14</v>
      </c>
      <c r="D14" s="3"/>
      <c r="E14" s="3">
        <v>3</v>
      </c>
      <c r="F14" s="3">
        <v>7</v>
      </c>
      <c r="G14" s="3">
        <v>3</v>
      </c>
      <c r="H14" s="3">
        <v>8</v>
      </c>
      <c r="I14" s="3">
        <v>1</v>
      </c>
      <c r="J14" s="3">
        <v>2</v>
      </c>
      <c r="K14" s="3">
        <v>2</v>
      </c>
      <c r="L14" s="3">
        <v>2</v>
      </c>
      <c r="M14" s="3"/>
      <c r="N14" s="3">
        <f t="shared" si="0"/>
        <v>13</v>
      </c>
      <c r="O14" s="3">
        <f t="shared" si="1"/>
        <v>28</v>
      </c>
      <c r="P14" s="1">
        <v>6</v>
      </c>
      <c r="Q14" s="3">
        <f t="shared" si="2"/>
        <v>82.35294117647058</v>
      </c>
      <c r="R14" s="3"/>
    </row>
    <row r="15" spans="2:18" x14ac:dyDescent="0.25">
      <c r="B15" s="1" t="s">
        <v>110</v>
      </c>
      <c r="C15" s="1" t="s">
        <v>14</v>
      </c>
      <c r="D15" s="3">
        <v>1</v>
      </c>
      <c r="E15" s="3">
        <v>9</v>
      </c>
      <c r="F15" s="3">
        <v>1</v>
      </c>
      <c r="G15" s="3">
        <v>0</v>
      </c>
      <c r="H15" s="3">
        <v>6</v>
      </c>
      <c r="I15" s="3">
        <v>0</v>
      </c>
      <c r="J15" s="3">
        <v>1</v>
      </c>
      <c r="K15" s="3">
        <v>4</v>
      </c>
      <c r="L15" s="3">
        <v>0</v>
      </c>
      <c r="M15" s="3">
        <v>0</v>
      </c>
      <c r="N15" s="3">
        <f t="shared" si="0"/>
        <v>11</v>
      </c>
      <c r="O15" s="3">
        <f t="shared" si="1"/>
        <v>22</v>
      </c>
      <c r="P15" s="1">
        <v>4</v>
      </c>
      <c r="Q15" s="3">
        <f t="shared" si="2"/>
        <v>84.615384615384613</v>
      </c>
      <c r="R15" s="3"/>
    </row>
    <row r="16" spans="2:18" x14ac:dyDescent="0.25">
      <c r="B16" s="1" t="s">
        <v>138</v>
      </c>
      <c r="C16" s="1" t="s">
        <v>14</v>
      </c>
      <c r="D16" s="3">
        <v>14</v>
      </c>
      <c r="E16" s="3">
        <v>4</v>
      </c>
      <c r="F16" s="3">
        <v>3</v>
      </c>
      <c r="G16" s="3">
        <v>0</v>
      </c>
      <c r="H16" s="3">
        <v>0</v>
      </c>
      <c r="I16" s="3">
        <v>0</v>
      </c>
      <c r="J16" s="3">
        <v>0</v>
      </c>
      <c r="K16" s="3">
        <v>4</v>
      </c>
      <c r="L16" s="3">
        <v>3</v>
      </c>
      <c r="M16" s="3">
        <v>3</v>
      </c>
      <c r="N16" s="3">
        <f t="shared" si="0"/>
        <v>21</v>
      </c>
      <c r="O16" s="3">
        <f t="shared" si="1"/>
        <v>31</v>
      </c>
      <c r="P16" s="1">
        <v>9</v>
      </c>
      <c r="Q16" s="3">
        <f t="shared" si="2"/>
        <v>77.5</v>
      </c>
      <c r="R16" s="3"/>
    </row>
    <row r="17" spans="2:18" x14ac:dyDescent="0.25">
      <c r="B17" s="1" t="s">
        <v>142</v>
      </c>
      <c r="C17" s="1" t="s">
        <v>14</v>
      </c>
      <c r="D17" s="3">
        <v>3</v>
      </c>
      <c r="E17" s="3">
        <v>5</v>
      </c>
      <c r="F17" s="3">
        <v>11</v>
      </c>
      <c r="G17" s="3">
        <v>0</v>
      </c>
      <c r="H17" s="3">
        <v>16</v>
      </c>
      <c r="I17" s="3">
        <v>2</v>
      </c>
      <c r="J17" s="3">
        <v>14</v>
      </c>
      <c r="K17" s="3">
        <v>13</v>
      </c>
      <c r="L17" s="3">
        <v>4</v>
      </c>
      <c r="M17" s="3">
        <v>9</v>
      </c>
      <c r="N17" s="3">
        <f t="shared" si="0"/>
        <v>19</v>
      </c>
      <c r="O17" s="3">
        <f t="shared" si="1"/>
        <v>77</v>
      </c>
      <c r="P17" s="1">
        <v>0</v>
      </c>
      <c r="Q17" s="3">
        <f t="shared" si="2"/>
        <v>100</v>
      </c>
      <c r="R17" s="3"/>
    </row>
    <row r="18" spans="2:18" x14ac:dyDescent="0.25">
      <c r="B18" s="1" t="s">
        <v>175</v>
      </c>
      <c r="C18" s="1" t="s">
        <v>14</v>
      </c>
      <c r="D18" s="1">
        <v>1</v>
      </c>
      <c r="E18" s="1">
        <v>7</v>
      </c>
      <c r="F18" s="1">
        <v>0</v>
      </c>
      <c r="G18" s="1">
        <v>0</v>
      </c>
      <c r="H18" s="1">
        <v>0</v>
      </c>
      <c r="I18" s="1">
        <v>0</v>
      </c>
      <c r="J18" s="1">
        <v>0</v>
      </c>
      <c r="K18" s="1">
        <v>1</v>
      </c>
      <c r="L18" s="1">
        <v>0</v>
      </c>
      <c r="M18" s="1">
        <v>3</v>
      </c>
      <c r="N18" s="3">
        <f t="shared" si="0"/>
        <v>8</v>
      </c>
      <c r="O18" s="1">
        <v>12</v>
      </c>
      <c r="P18" s="1">
        <v>3</v>
      </c>
      <c r="Q18" s="3">
        <f t="shared" si="2"/>
        <v>80</v>
      </c>
      <c r="R18" s="3"/>
    </row>
    <row r="19" spans="2:18" x14ac:dyDescent="0.25">
      <c r="B19" s="1" t="s">
        <v>24</v>
      </c>
      <c r="C19" s="1" t="s">
        <v>14</v>
      </c>
      <c r="D19" s="3"/>
      <c r="E19" s="3">
        <v>3</v>
      </c>
      <c r="F19" s="3">
        <v>4</v>
      </c>
      <c r="G19" s="3">
        <v>2</v>
      </c>
      <c r="H19" s="3">
        <v>1</v>
      </c>
      <c r="I19" s="3"/>
      <c r="J19" s="3"/>
      <c r="K19" s="3"/>
      <c r="L19" s="3"/>
      <c r="M19" s="3"/>
      <c r="N19" s="3">
        <f t="shared" si="0"/>
        <v>9</v>
      </c>
      <c r="O19" s="3">
        <f>SUM(D19:M19)</f>
        <v>10</v>
      </c>
      <c r="P19" s="1">
        <v>2</v>
      </c>
      <c r="Q19" s="3">
        <f t="shared" si="2"/>
        <v>83.333333333333343</v>
      </c>
      <c r="R19" s="3"/>
    </row>
    <row r="20" spans="2:18" x14ac:dyDescent="0.25">
      <c r="B20" s="1" t="s">
        <v>123</v>
      </c>
      <c r="C20" s="1" t="s">
        <v>14</v>
      </c>
      <c r="D20" s="3">
        <v>1</v>
      </c>
      <c r="E20" s="3">
        <v>2</v>
      </c>
      <c r="F20" s="3">
        <v>12</v>
      </c>
      <c r="G20" s="3">
        <v>0</v>
      </c>
      <c r="H20" s="3">
        <v>1</v>
      </c>
      <c r="I20" s="3">
        <v>1</v>
      </c>
      <c r="J20" s="3">
        <v>0</v>
      </c>
      <c r="K20" s="3">
        <v>4</v>
      </c>
      <c r="L20" s="3">
        <v>0</v>
      </c>
      <c r="M20" s="3">
        <v>0</v>
      </c>
      <c r="N20" s="3">
        <f t="shared" si="0"/>
        <v>15</v>
      </c>
      <c r="O20" s="3">
        <f>SUM(D20:M20)</f>
        <v>21</v>
      </c>
      <c r="P20" s="1">
        <v>1</v>
      </c>
      <c r="Q20" s="3">
        <f t="shared" si="2"/>
        <v>95.454545454545453</v>
      </c>
      <c r="R20" s="3"/>
    </row>
    <row r="21" spans="2:18" x14ac:dyDescent="0.25">
      <c r="B21" s="1" t="s">
        <v>181</v>
      </c>
      <c r="C21" s="1" t="s">
        <v>14</v>
      </c>
      <c r="D21" s="1">
        <v>0</v>
      </c>
      <c r="E21" s="1">
        <v>4</v>
      </c>
      <c r="F21" s="1">
        <v>4</v>
      </c>
      <c r="G21" s="1">
        <v>0</v>
      </c>
      <c r="H21" s="1">
        <v>4</v>
      </c>
      <c r="I21" s="1">
        <v>0</v>
      </c>
      <c r="J21" s="1">
        <v>0</v>
      </c>
      <c r="K21" s="1">
        <v>3</v>
      </c>
      <c r="L21" s="1">
        <v>1</v>
      </c>
      <c r="M21" s="1">
        <v>0</v>
      </c>
      <c r="N21" s="3">
        <f t="shared" si="0"/>
        <v>8</v>
      </c>
      <c r="O21" s="1">
        <v>17</v>
      </c>
      <c r="P21" s="1">
        <v>2</v>
      </c>
      <c r="Q21" s="3">
        <f t="shared" si="2"/>
        <v>89.473684210526315</v>
      </c>
      <c r="R21" s="3"/>
    </row>
    <row r="22" spans="2:18" x14ac:dyDescent="0.25">
      <c r="B22" s="1" t="s">
        <v>91</v>
      </c>
      <c r="C22" s="1" t="s">
        <v>14</v>
      </c>
      <c r="D22" s="3">
        <v>1</v>
      </c>
      <c r="E22" s="3">
        <v>4</v>
      </c>
      <c r="F22" s="3">
        <v>5</v>
      </c>
      <c r="G22" s="3">
        <v>0</v>
      </c>
      <c r="H22" s="3">
        <v>2</v>
      </c>
      <c r="I22" s="3">
        <v>0</v>
      </c>
      <c r="J22" s="3">
        <v>0</v>
      </c>
      <c r="K22" s="3">
        <v>4</v>
      </c>
      <c r="L22" s="3">
        <v>1</v>
      </c>
      <c r="M22" s="3">
        <v>1</v>
      </c>
      <c r="N22" s="3">
        <f t="shared" si="0"/>
        <v>10</v>
      </c>
      <c r="O22" s="3">
        <f>SUM(D22:M22)</f>
        <v>18</v>
      </c>
      <c r="P22" s="1">
        <v>17</v>
      </c>
      <c r="Q22" s="3">
        <f t="shared" si="2"/>
        <v>51.428571428571423</v>
      </c>
      <c r="R22" s="3"/>
    </row>
    <row r="23" spans="2:18" x14ac:dyDescent="0.25">
      <c r="B23" s="1" t="s">
        <v>107</v>
      </c>
      <c r="C23" s="1" t="s">
        <v>108</v>
      </c>
      <c r="D23" s="3">
        <v>2</v>
      </c>
      <c r="E23" s="3">
        <v>1</v>
      </c>
      <c r="F23" s="3">
        <v>9</v>
      </c>
      <c r="G23" s="3"/>
      <c r="H23" s="3">
        <v>10</v>
      </c>
      <c r="I23" s="3"/>
      <c r="J23" s="3"/>
      <c r="K23" s="3">
        <v>3</v>
      </c>
      <c r="L23" s="3"/>
      <c r="M23" s="3"/>
      <c r="N23" s="3">
        <f t="shared" si="0"/>
        <v>12</v>
      </c>
      <c r="O23" s="3">
        <f>SUM(D23:M23)</f>
        <v>25</v>
      </c>
      <c r="P23" s="1">
        <v>4</v>
      </c>
      <c r="Q23" s="3">
        <f t="shared" si="2"/>
        <v>86.206896551724128</v>
      </c>
      <c r="R23" s="3"/>
    </row>
    <row r="24" spans="2:18" x14ac:dyDescent="0.25">
      <c r="B24" s="1" t="s">
        <v>67</v>
      </c>
      <c r="C24" s="1" t="s">
        <v>14</v>
      </c>
      <c r="D24" s="3">
        <v>0</v>
      </c>
      <c r="E24" s="3"/>
      <c r="F24" s="3">
        <v>70</v>
      </c>
      <c r="G24" s="3">
        <v>0</v>
      </c>
      <c r="H24" s="3">
        <v>0</v>
      </c>
      <c r="I24" s="3">
        <v>0</v>
      </c>
      <c r="J24" s="3">
        <v>0</v>
      </c>
      <c r="K24" s="3">
        <v>20</v>
      </c>
      <c r="L24" s="3">
        <v>0</v>
      </c>
      <c r="M24" s="3">
        <v>10</v>
      </c>
      <c r="N24" s="3">
        <f t="shared" si="0"/>
        <v>70</v>
      </c>
      <c r="O24" s="3">
        <f>SUM(D24:M24)</f>
        <v>100</v>
      </c>
      <c r="Q24" s="3">
        <f t="shared" si="2"/>
        <v>100</v>
      </c>
      <c r="R24" s="3"/>
    </row>
    <row r="25" spans="2:18" x14ac:dyDescent="0.25">
      <c r="B25" s="1" t="s">
        <v>148</v>
      </c>
      <c r="C25" s="1" t="s">
        <v>14</v>
      </c>
      <c r="D25" s="3">
        <v>0</v>
      </c>
      <c r="E25" s="3">
        <v>0</v>
      </c>
      <c r="F25" s="3">
        <v>11</v>
      </c>
      <c r="G25" s="3">
        <v>0</v>
      </c>
      <c r="H25" s="3">
        <v>2</v>
      </c>
      <c r="I25" s="3">
        <v>0</v>
      </c>
      <c r="J25" s="3">
        <v>0</v>
      </c>
      <c r="K25" s="3">
        <v>1</v>
      </c>
      <c r="L25" s="3">
        <v>1</v>
      </c>
      <c r="M25" s="3">
        <v>1</v>
      </c>
      <c r="N25" s="3">
        <f t="shared" si="0"/>
        <v>11</v>
      </c>
      <c r="O25" s="3">
        <f>SUM(D25:M25)</f>
        <v>16</v>
      </c>
      <c r="P25" s="1">
        <v>3</v>
      </c>
      <c r="Q25" s="3">
        <f t="shared" si="2"/>
        <v>84.210526315789465</v>
      </c>
      <c r="R25" s="3"/>
    </row>
    <row r="26" spans="2:18" x14ac:dyDescent="0.25">
      <c r="B26" s="1" t="s">
        <v>167</v>
      </c>
      <c r="C26" s="1" t="s">
        <v>158</v>
      </c>
      <c r="D26" s="1">
        <v>0</v>
      </c>
      <c r="E26" s="1">
        <v>0</v>
      </c>
      <c r="F26" s="1">
        <v>1</v>
      </c>
      <c r="G26" s="1">
        <v>0</v>
      </c>
      <c r="H26" s="1">
        <v>0</v>
      </c>
      <c r="I26" s="1">
        <v>1</v>
      </c>
      <c r="J26" s="1">
        <v>0</v>
      </c>
      <c r="K26" s="1">
        <v>1</v>
      </c>
      <c r="L26" s="1">
        <v>0</v>
      </c>
      <c r="M26" s="1">
        <v>0</v>
      </c>
      <c r="N26" s="3">
        <f t="shared" si="0"/>
        <v>1</v>
      </c>
      <c r="O26" s="1">
        <v>3</v>
      </c>
      <c r="P26" s="1">
        <v>38</v>
      </c>
      <c r="Q26" s="3">
        <f t="shared" si="2"/>
        <v>7.3170731707317067</v>
      </c>
      <c r="R26" s="3"/>
    </row>
    <row r="27" spans="2:18" x14ac:dyDescent="0.25">
      <c r="B27" s="1" t="s">
        <v>167</v>
      </c>
      <c r="C27" s="1" t="s">
        <v>180</v>
      </c>
      <c r="D27" s="1">
        <v>12</v>
      </c>
      <c r="E27" s="1">
        <v>2</v>
      </c>
      <c r="F27" s="1">
        <v>2</v>
      </c>
      <c r="G27" s="1">
        <v>1</v>
      </c>
      <c r="H27" s="1">
        <v>18</v>
      </c>
      <c r="I27" s="1">
        <v>4</v>
      </c>
      <c r="J27" s="1">
        <v>11</v>
      </c>
      <c r="K27" s="1">
        <v>20</v>
      </c>
      <c r="L27" s="1">
        <v>2</v>
      </c>
      <c r="M27" s="1">
        <v>6</v>
      </c>
      <c r="N27" s="3">
        <f t="shared" si="0"/>
        <v>17</v>
      </c>
      <c r="O27" s="1">
        <v>79</v>
      </c>
      <c r="P27" s="1">
        <v>10</v>
      </c>
      <c r="Q27" s="3">
        <f t="shared" si="2"/>
        <v>88.764044943820224</v>
      </c>
      <c r="R27" s="3"/>
    </row>
    <row r="28" spans="2:18" x14ac:dyDescent="0.25">
      <c r="B28" s="1" t="s">
        <v>167</v>
      </c>
      <c r="C28" s="1" t="s">
        <v>180</v>
      </c>
      <c r="D28" s="1">
        <v>9</v>
      </c>
      <c r="E28" s="1">
        <v>0</v>
      </c>
      <c r="F28" s="1">
        <v>2</v>
      </c>
      <c r="G28" s="1">
        <v>0</v>
      </c>
      <c r="H28" s="1">
        <v>5</v>
      </c>
      <c r="I28" s="1">
        <v>1</v>
      </c>
      <c r="J28" s="1">
        <v>6</v>
      </c>
      <c r="K28" s="1">
        <v>0</v>
      </c>
      <c r="L28" s="1">
        <v>0</v>
      </c>
      <c r="M28" s="1">
        <v>0</v>
      </c>
      <c r="N28" s="3">
        <f t="shared" si="0"/>
        <v>11</v>
      </c>
      <c r="O28" s="1">
        <v>23</v>
      </c>
      <c r="P28" s="1">
        <v>0</v>
      </c>
      <c r="Q28" s="3">
        <f t="shared" si="2"/>
        <v>100</v>
      </c>
      <c r="R28" s="3"/>
    </row>
    <row r="29" spans="2:18" x14ac:dyDescent="0.25">
      <c r="B29" s="1" t="s">
        <v>80</v>
      </c>
      <c r="C29" s="1" t="s">
        <v>14</v>
      </c>
      <c r="D29" s="3">
        <v>14</v>
      </c>
      <c r="E29" s="3">
        <v>9</v>
      </c>
      <c r="F29" s="3">
        <v>16</v>
      </c>
      <c r="G29" s="3">
        <v>0</v>
      </c>
      <c r="H29" s="3">
        <v>6</v>
      </c>
      <c r="I29" s="3">
        <v>0</v>
      </c>
      <c r="J29" s="3">
        <v>0</v>
      </c>
      <c r="K29" s="3">
        <v>1</v>
      </c>
      <c r="L29" s="3">
        <v>3</v>
      </c>
      <c r="M29" s="3">
        <v>0</v>
      </c>
      <c r="N29" s="3">
        <f t="shared" si="0"/>
        <v>39</v>
      </c>
      <c r="O29" s="3">
        <f t="shared" ref="O29:O37" si="3">SUM(D29:M29)</f>
        <v>49</v>
      </c>
      <c r="P29" s="1">
        <v>12</v>
      </c>
      <c r="Q29" s="3">
        <f t="shared" si="2"/>
        <v>80.327868852459019</v>
      </c>
      <c r="R29" s="3"/>
    </row>
    <row r="30" spans="2:18" x14ac:dyDescent="0.25">
      <c r="B30" s="1" t="s">
        <v>153</v>
      </c>
      <c r="C30" s="1" t="s">
        <v>14</v>
      </c>
      <c r="D30" s="3"/>
      <c r="E30" s="3">
        <v>3</v>
      </c>
      <c r="F30" s="3"/>
      <c r="G30" s="3"/>
      <c r="H30" s="3"/>
      <c r="I30" s="3"/>
      <c r="J30" s="3"/>
      <c r="K30" s="3">
        <v>2</v>
      </c>
      <c r="L30" s="3"/>
      <c r="M30" s="3"/>
      <c r="N30" s="3">
        <f t="shared" si="0"/>
        <v>3</v>
      </c>
      <c r="O30" s="3">
        <f t="shared" si="3"/>
        <v>5</v>
      </c>
      <c r="Q30" s="3">
        <f t="shared" si="2"/>
        <v>100</v>
      </c>
      <c r="R30" s="3"/>
    </row>
    <row r="31" spans="2:18" x14ac:dyDescent="0.25">
      <c r="B31" s="1" t="s">
        <v>145</v>
      </c>
      <c r="C31" s="1" t="s">
        <v>14</v>
      </c>
      <c r="D31" s="3">
        <v>1</v>
      </c>
      <c r="E31" s="3">
        <v>7</v>
      </c>
      <c r="F31" s="3">
        <v>4</v>
      </c>
      <c r="G31" s="3"/>
      <c r="H31" s="3">
        <v>9</v>
      </c>
      <c r="I31" s="3"/>
      <c r="J31" s="3">
        <v>2</v>
      </c>
      <c r="K31" s="3"/>
      <c r="L31" s="3">
        <v>2</v>
      </c>
      <c r="M31" s="3"/>
      <c r="N31" s="3">
        <f t="shared" si="0"/>
        <v>12</v>
      </c>
      <c r="O31" s="3">
        <f t="shared" si="3"/>
        <v>25</v>
      </c>
      <c r="P31" s="1">
        <v>4</v>
      </c>
      <c r="Q31" s="3">
        <f t="shared" si="2"/>
        <v>86.206896551724128</v>
      </c>
      <c r="R31" s="3"/>
    </row>
    <row r="32" spans="2:18" x14ac:dyDescent="0.25">
      <c r="B32" s="1" t="s">
        <v>76</v>
      </c>
      <c r="C32" s="1" t="s">
        <v>14</v>
      </c>
      <c r="D32" s="3">
        <v>5</v>
      </c>
      <c r="E32" s="3">
        <v>2</v>
      </c>
      <c r="F32" s="3">
        <v>9</v>
      </c>
      <c r="G32" s="3">
        <v>2</v>
      </c>
      <c r="H32" s="3">
        <v>3</v>
      </c>
      <c r="I32" s="3">
        <v>2</v>
      </c>
      <c r="J32" s="3">
        <v>1</v>
      </c>
      <c r="K32" s="3">
        <v>3</v>
      </c>
      <c r="L32" s="3">
        <v>4</v>
      </c>
      <c r="M32" s="3">
        <v>3</v>
      </c>
      <c r="N32" s="3">
        <f t="shared" si="0"/>
        <v>18</v>
      </c>
      <c r="O32" s="3">
        <f t="shared" si="3"/>
        <v>34</v>
      </c>
      <c r="P32" s="1">
        <v>12</v>
      </c>
      <c r="Q32" s="3">
        <f t="shared" si="2"/>
        <v>73.91304347826086</v>
      </c>
      <c r="R32" s="3"/>
    </row>
    <row r="33" spans="2:18" x14ac:dyDescent="0.25">
      <c r="B33" s="1" t="s">
        <v>76</v>
      </c>
      <c r="C33" s="1" t="s">
        <v>77</v>
      </c>
      <c r="D33" s="3">
        <v>2</v>
      </c>
      <c r="E33" s="3">
        <v>0</v>
      </c>
      <c r="F33" s="3">
        <v>1</v>
      </c>
      <c r="G33" s="3">
        <v>1</v>
      </c>
      <c r="H33" s="3">
        <v>5</v>
      </c>
      <c r="I33" s="3">
        <v>6</v>
      </c>
      <c r="J33" s="3">
        <v>1</v>
      </c>
      <c r="K33" s="3">
        <v>5</v>
      </c>
      <c r="L33" s="3">
        <v>2</v>
      </c>
      <c r="M33" s="3">
        <v>2</v>
      </c>
      <c r="N33" s="3">
        <f t="shared" si="0"/>
        <v>4</v>
      </c>
      <c r="O33" s="3">
        <f t="shared" si="3"/>
        <v>25</v>
      </c>
      <c r="P33" s="1">
        <v>10</v>
      </c>
      <c r="Q33" s="3">
        <f t="shared" si="2"/>
        <v>71.428571428571431</v>
      </c>
      <c r="R33" s="3"/>
    </row>
    <row r="34" spans="2:18" x14ac:dyDescent="0.25">
      <c r="B34" s="1" t="s">
        <v>76</v>
      </c>
      <c r="C34" s="1" t="s">
        <v>105</v>
      </c>
      <c r="D34" s="3">
        <v>7</v>
      </c>
      <c r="E34" s="3"/>
      <c r="F34" s="3"/>
      <c r="G34" s="3"/>
      <c r="H34" s="3">
        <v>56</v>
      </c>
      <c r="I34" s="3"/>
      <c r="J34" s="3"/>
      <c r="K34" s="3">
        <v>7</v>
      </c>
      <c r="L34" s="3"/>
      <c r="M34" s="3"/>
      <c r="N34" s="3">
        <f t="shared" si="0"/>
        <v>7</v>
      </c>
      <c r="O34" s="3">
        <f t="shared" si="3"/>
        <v>70</v>
      </c>
      <c r="P34" s="1">
        <v>2</v>
      </c>
      <c r="Q34" s="3">
        <f t="shared" si="2"/>
        <v>97.222222222222214</v>
      </c>
      <c r="R34" s="3"/>
    </row>
    <row r="35" spans="2:18" x14ac:dyDescent="0.25">
      <c r="B35" s="1" t="s">
        <v>52</v>
      </c>
      <c r="C35" s="1" t="s">
        <v>14</v>
      </c>
      <c r="D35" s="3">
        <v>1</v>
      </c>
      <c r="E35" s="3">
        <v>0</v>
      </c>
      <c r="F35" s="3">
        <v>10</v>
      </c>
      <c r="G35" s="3">
        <v>1</v>
      </c>
      <c r="H35" s="3">
        <v>5</v>
      </c>
      <c r="I35" s="3"/>
      <c r="J35" s="3"/>
      <c r="K35" s="3"/>
      <c r="L35" s="3">
        <v>4</v>
      </c>
      <c r="M35" s="3"/>
      <c r="N35" s="3">
        <f t="shared" si="0"/>
        <v>12</v>
      </c>
      <c r="O35" s="3">
        <f t="shared" si="3"/>
        <v>21</v>
      </c>
      <c r="P35" s="1">
        <v>4</v>
      </c>
      <c r="Q35" s="3">
        <f t="shared" si="2"/>
        <v>84</v>
      </c>
      <c r="R35" s="3"/>
    </row>
    <row r="36" spans="2:18" x14ac:dyDescent="0.25">
      <c r="B36" s="1" t="s">
        <v>20</v>
      </c>
      <c r="C36" s="1" t="s">
        <v>14</v>
      </c>
      <c r="D36" s="3"/>
      <c r="E36" s="3">
        <v>5</v>
      </c>
      <c r="F36" s="3">
        <v>1</v>
      </c>
      <c r="G36" s="3"/>
      <c r="H36" s="3">
        <v>7</v>
      </c>
      <c r="I36" s="3"/>
      <c r="J36" s="3"/>
      <c r="K36" s="3">
        <v>4</v>
      </c>
      <c r="L36" s="3">
        <v>1</v>
      </c>
      <c r="M36" s="3"/>
      <c r="N36" s="3">
        <f t="shared" si="0"/>
        <v>6</v>
      </c>
      <c r="O36" s="3">
        <f t="shared" si="3"/>
        <v>18</v>
      </c>
      <c r="P36" s="1">
        <v>1</v>
      </c>
      <c r="Q36" s="3">
        <f t="shared" si="2"/>
        <v>94.73684210526315</v>
      </c>
      <c r="R36" s="3"/>
    </row>
    <row r="37" spans="2:18" x14ac:dyDescent="0.25">
      <c r="B37" s="1" t="s">
        <v>32</v>
      </c>
      <c r="C37" s="1" t="s">
        <v>14</v>
      </c>
      <c r="D37" s="3">
        <v>5</v>
      </c>
      <c r="E37" s="3">
        <v>28</v>
      </c>
      <c r="F37" s="3">
        <v>42</v>
      </c>
      <c r="G37" s="3"/>
      <c r="H37" s="3">
        <v>15</v>
      </c>
      <c r="I37" s="3"/>
      <c r="J37" s="3">
        <v>4</v>
      </c>
      <c r="K37" s="3">
        <v>30</v>
      </c>
      <c r="L37" s="3"/>
      <c r="M37" s="3"/>
      <c r="N37" s="3">
        <f t="shared" ref="N37:N100" si="4">SUM(D37:G37)</f>
        <v>75</v>
      </c>
      <c r="O37" s="3">
        <f t="shared" si="3"/>
        <v>124</v>
      </c>
      <c r="P37" s="1">
        <v>79</v>
      </c>
      <c r="Q37" s="3">
        <f t="shared" si="2"/>
        <v>61.083743842364534</v>
      </c>
      <c r="R37" s="3"/>
    </row>
    <row r="38" spans="2:18" x14ac:dyDescent="0.25">
      <c r="B38" s="1" t="s">
        <v>178</v>
      </c>
      <c r="C38" s="1" t="s">
        <v>14</v>
      </c>
      <c r="D38" s="1">
        <v>2</v>
      </c>
      <c r="E38" s="1">
        <v>7</v>
      </c>
      <c r="F38" s="1">
        <v>6</v>
      </c>
      <c r="G38" s="1">
        <v>1</v>
      </c>
      <c r="H38" s="1">
        <v>5</v>
      </c>
      <c r="I38" s="1">
        <v>2</v>
      </c>
      <c r="J38" s="1">
        <v>2</v>
      </c>
      <c r="K38" s="1">
        <v>1</v>
      </c>
      <c r="L38" s="1">
        <v>2</v>
      </c>
      <c r="M38" s="1">
        <v>0</v>
      </c>
      <c r="N38" s="3">
        <f t="shared" si="4"/>
        <v>16</v>
      </c>
      <c r="O38" s="1">
        <v>28</v>
      </c>
      <c r="P38" s="1">
        <v>9</v>
      </c>
      <c r="Q38" s="3">
        <f t="shared" si="2"/>
        <v>75.675675675675677</v>
      </c>
      <c r="R38" s="3"/>
    </row>
    <row r="39" spans="2:18" x14ac:dyDescent="0.25">
      <c r="B39" s="1" t="s">
        <v>15</v>
      </c>
      <c r="C39" s="1" t="s">
        <v>14</v>
      </c>
      <c r="D39" s="3">
        <v>20</v>
      </c>
      <c r="E39" s="3">
        <v>1</v>
      </c>
      <c r="F39" s="3">
        <v>5</v>
      </c>
      <c r="G39" s="3">
        <v>1</v>
      </c>
      <c r="H39" s="3">
        <v>9</v>
      </c>
      <c r="I39" s="3">
        <v>1</v>
      </c>
      <c r="J39" s="3">
        <v>3</v>
      </c>
      <c r="K39" s="3">
        <v>3</v>
      </c>
      <c r="L39" s="3"/>
      <c r="M39" s="3"/>
      <c r="N39" s="3">
        <f t="shared" si="4"/>
        <v>27</v>
      </c>
      <c r="O39" s="3">
        <f>SUM(D39:M39)</f>
        <v>43</v>
      </c>
      <c r="P39" s="1">
        <v>73</v>
      </c>
      <c r="Q39" s="3">
        <f t="shared" si="2"/>
        <v>37.068965517241381</v>
      </c>
      <c r="R39" s="3"/>
    </row>
    <row r="40" spans="2:18" x14ac:dyDescent="0.25">
      <c r="B40" s="1" t="s">
        <v>100</v>
      </c>
      <c r="C40" s="1" t="s">
        <v>14</v>
      </c>
      <c r="D40" s="3">
        <v>18</v>
      </c>
      <c r="E40" s="3">
        <v>2</v>
      </c>
      <c r="F40" s="3">
        <v>1</v>
      </c>
      <c r="G40" s="3">
        <v>1</v>
      </c>
      <c r="H40" s="3">
        <v>19</v>
      </c>
      <c r="I40" s="3">
        <v>3</v>
      </c>
      <c r="J40" s="3">
        <v>8</v>
      </c>
      <c r="K40" s="3">
        <v>1</v>
      </c>
      <c r="L40" s="3">
        <v>3</v>
      </c>
      <c r="M40" s="3"/>
      <c r="N40" s="3">
        <f t="shared" si="4"/>
        <v>22</v>
      </c>
      <c r="O40" s="3">
        <f>SUM(D40:M40)</f>
        <v>56</v>
      </c>
      <c r="P40" s="1">
        <v>2</v>
      </c>
      <c r="Q40" s="3">
        <f t="shared" si="2"/>
        <v>96.551724137931032</v>
      </c>
      <c r="R40" s="3"/>
    </row>
    <row r="41" spans="2:18" x14ac:dyDescent="0.25">
      <c r="B41" s="1" t="s">
        <v>100</v>
      </c>
      <c r="C41" s="1" t="s">
        <v>10</v>
      </c>
      <c r="D41" s="3">
        <v>24</v>
      </c>
      <c r="E41" s="3">
        <v>2</v>
      </c>
      <c r="F41" s="3">
        <v>1</v>
      </c>
      <c r="G41" s="3">
        <v>0</v>
      </c>
      <c r="H41" s="3">
        <v>17</v>
      </c>
      <c r="I41" s="3">
        <v>1</v>
      </c>
      <c r="J41" s="3">
        <v>11</v>
      </c>
      <c r="K41" s="3">
        <v>0</v>
      </c>
      <c r="L41" s="3">
        <v>3</v>
      </c>
      <c r="M41" s="3">
        <v>1</v>
      </c>
      <c r="N41" s="3">
        <f t="shared" si="4"/>
        <v>27</v>
      </c>
      <c r="O41" s="3">
        <f>SUM(D41:M41)</f>
        <v>60</v>
      </c>
      <c r="P41" s="1">
        <v>3</v>
      </c>
      <c r="Q41" s="3">
        <f t="shared" si="2"/>
        <v>95.238095238095227</v>
      </c>
      <c r="R41" s="3"/>
    </row>
    <row r="42" spans="2:18" x14ac:dyDescent="0.25">
      <c r="B42" s="1" t="s">
        <v>159</v>
      </c>
      <c r="C42" s="1" t="s">
        <v>14</v>
      </c>
      <c r="D42" s="1">
        <v>4</v>
      </c>
      <c r="E42" s="1">
        <v>4</v>
      </c>
      <c r="F42" s="1">
        <v>3</v>
      </c>
      <c r="G42" s="1">
        <v>0</v>
      </c>
      <c r="H42" s="1">
        <v>4</v>
      </c>
      <c r="I42" s="1">
        <v>0</v>
      </c>
      <c r="J42" s="1">
        <v>0</v>
      </c>
      <c r="K42" s="1">
        <v>0</v>
      </c>
      <c r="L42" s="1">
        <v>2</v>
      </c>
      <c r="M42" s="1">
        <v>0</v>
      </c>
      <c r="N42" s="3">
        <f t="shared" si="4"/>
        <v>11</v>
      </c>
      <c r="O42" s="1">
        <v>18</v>
      </c>
      <c r="P42" s="1">
        <v>2</v>
      </c>
      <c r="Q42" s="3">
        <f t="shared" si="2"/>
        <v>90</v>
      </c>
      <c r="R42" s="3"/>
    </row>
    <row r="43" spans="2:18" x14ac:dyDescent="0.25">
      <c r="B43" s="1" t="s">
        <v>84</v>
      </c>
      <c r="C43" s="1" t="s">
        <v>14</v>
      </c>
      <c r="D43" s="3">
        <v>4</v>
      </c>
      <c r="E43" s="3">
        <v>12</v>
      </c>
      <c r="F43" s="3">
        <v>12</v>
      </c>
      <c r="G43" s="3">
        <v>0</v>
      </c>
      <c r="H43" s="3">
        <v>7</v>
      </c>
      <c r="I43" s="3">
        <v>0</v>
      </c>
      <c r="J43" s="3">
        <v>0</v>
      </c>
      <c r="K43" s="3">
        <v>8</v>
      </c>
      <c r="L43" s="3">
        <v>0</v>
      </c>
      <c r="M43" s="3">
        <v>5</v>
      </c>
      <c r="N43" s="3">
        <f t="shared" si="4"/>
        <v>28</v>
      </c>
      <c r="O43" s="3">
        <f>SUM(D43:M43)</f>
        <v>48</v>
      </c>
      <c r="P43" s="1">
        <v>67</v>
      </c>
      <c r="Q43" s="3">
        <f t="shared" si="2"/>
        <v>41.739130434782609</v>
      </c>
      <c r="R43" s="3"/>
    </row>
    <row r="44" spans="2:18" x14ac:dyDescent="0.25">
      <c r="B44" s="1" t="s">
        <v>99</v>
      </c>
      <c r="C44" s="1" t="s">
        <v>14</v>
      </c>
      <c r="D44" s="3">
        <v>2</v>
      </c>
      <c r="E44" s="3">
        <v>0</v>
      </c>
      <c r="F44" s="3">
        <v>3</v>
      </c>
      <c r="G44" s="3">
        <v>0</v>
      </c>
      <c r="H44" s="3">
        <v>38</v>
      </c>
      <c r="I44" s="3">
        <v>2</v>
      </c>
      <c r="J44" s="3">
        <v>0</v>
      </c>
      <c r="K44" s="3">
        <v>7</v>
      </c>
      <c r="L44" s="3">
        <v>1</v>
      </c>
      <c r="M44" s="3">
        <v>0</v>
      </c>
      <c r="N44" s="3">
        <f t="shared" si="4"/>
        <v>5</v>
      </c>
      <c r="O44" s="3">
        <f>SUM(D44:M44)</f>
        <v>53</v>
      </c>
      <c r="P44" s="1">
        <v>10</v>
      </c>
      <c r="Q44" s="3">
        <f t="shared" si="2"/>
        <v>84.126984126984127</v>
      </c>
      <c r="R44" s="3"/>
    </row>
    <row r="45" spans="2:18" x14ac:dyDescent="0.25">
      <c r="B45" s="1" t="s">
        <v>174</v>
      </c>
      <c r="C45" s="1" t="s">
        <v>35</v>
      </c>
      <c r="D45" s="1">
        <v>3</v>
      </c>
      <c r="E45" s="1">
        <v>4</v>
      </c>
      <c r="F45" s="1">
        <v>2</v>
      </c>
      <c r="G45" s="1">
        <v>0</v>
      </c>
      <c r="H45" s="1">
        <v>17</v>
      </c>
      <c r="I45" s="1">
        <v>0</v>
      </c>
      <c r="J45" s="1">
        <v>0</v>
      </c>
      <c r="K45" s="1">
        <v>5</v>
      </c>
      <c r="L45" s="1">
        <v>4</v>
      </c>
      <c r="M45" s="1">
        <v>0</v>
      </c>
      <c r="N45" s="3">
        <f t="shared" si="4"/>
        <v>9</v>
      </c>
      <c r="O45" s="1">
        <v>35</v>
      </c>
      <c r="P45" s="1">
        <v>9</v>
      </c>
      <c r="Q45" s="3">
        <f t="shared" si="2"/>
        <v>79.545454545454547</v>
      </c>
      <c r="R45" s="3"/>
    </row>
    <row r="46" spans="2:18" x14ac:dyDescent="0.25">
      <c r="B46" s="1" t="s">
        <v>64</v>
      </c>
      <c r="C46" s="1" t="s">
        <v>35</v>
      </c>
      <c r="D46" s="3">
        <v>11</v>
      </c>
      <c r="E46" s="3">
        <v>25</v>
      </c>
      <c r="F46" s="3">
        <v>9</v>
      </c>
      <c r="G46" s="3">
        <v>2</v>
      </c>
      <c r="H46" s="3">
        <v>23</v>
      </c>
      <c r="I46" s="3">
        <v>5</v>
      </c>
      <c r="J46" s="3">
        <v>29</v>
      </c>
      <c r="K46" s="3">
        <v>6</v>
      </c>
      <c r="L46" s="3">
        <v>7</v>
      </c>
      <c r="M46" s="3">
        <v>14</v>
      </c>
      <c r="N46" s="3">
        <f t="shared" si="4"/>
        <v>47</v>
      </c>
      <c r="O46" s="3">
        <f>SUM(D46:M46)</f>
        <v>131</v>
      </c>
      <c r="P46" s="1">
        <v>55</v>
      </c>
      <c r="Q46" s="3">
        <f t="shared" si="2"/>
        <v>70.430107526881727</v>
      </c>
      <c r="R46" s="3"/>
    </row>
    <row r="47" spans="2:18" x14ac:dyDescent="0.25">
      <c r="B47" s="1" t="s">
        <v>161</v>
      </c>
      <c r="C47" s="1" t="s">
        <v>35</v>
      </c>
      <c r="D47" s="1">
        <v>3</v>
      </c>
      <c r="E47" s="1">
        <v>2</v>
      </c>
      <c r="F47" s="1">
        <v>5</v>
      </c>
      <c r="G47" s="1">
        <v>0</v>
      </c>
      <c r="H47" s="1">
        <v>5</v>
      </c>
      <c r="I47" s="1">
        <v>0</v>
      </c>
      <c r="J47" s="1">
        <v>0</v>
      </c>
      <c r="K47" s="1">
        <v>17</v>
      </c>
      <c r="L47" s="1">
        <v>1</v>
      </c>
      <c r="M47" s="1">
        <v>8</v>
      </c>
      <c r="N47" s="3">
        <f t="shared" si="4"/>
        <v>10</v>
      </c>
      <c r="O47" s="1">
        <v>40</v>
      </c>
      <c r="P47" s="1">
        <v>0</v>
      </c>
      <c r="Q47" s="3">
        <f t="shared" si="2"/>
        <v>100</v>
      </c>
      <c r="R47" s="3"/>
    </row>
    <row r="48" spans="2:18" x14ac:dyDescent="0.25">
      <c r="B48" s="1" t="s">
        <v>53</v>
      </c>
      <c r="C48" s="1" t="s">
        <v>35</v>
      </c>
      <c r="D48" s="3"/>
      <c r="E48" s="3">
        <v>1</v>
      </c>
      <c r="F48" s="3"/>
      <c r="G48" s="3"/>
      <c r="H48" s="3">
        <v>1</v>
      </c>
      <c r="I48" s="3"/>
      <c r="J48" s="3"/>
      <c r="K48" s="3">
        <v>1</v>
      </c>
      <c r="L48" s="3"/>
      <c r="M48" s="3"/>
      <c r="N48" s="3">
        <f t="shared" si="4"/>
        <v>1</v>
      </c>
      <c r="O48" s="3">
        <f>SUM(D48:M48)</f>
        <v>3</v>
      </c>
      <c r="P48" s="1">
        <v>1</v>
      </c>
      <c r="Q48" s="3">
        <f t="shared" si="2"/>
        <v>75</v>
      </c>
      <c r="R48" s="3"/>
    </row>
    <row r="49" spans="2:18" x14ac:dyDescent="0.25">
      <c r="B49" s="1" t="s">
        <v>183</v>
      </c>
      <c r="C49" s="1" t="s">
        <v>35</v>
      </c>
      <c r="D49" s="1">
        <v>0</v>
      </c>
      <c r="E49" s="1">
        <v>0</v>
      </c>
      <c r="F49" s="1">
        <v>1</v>
      </c>
      <c r="G49" s="1">
        <v>0</v>
      </c>
      <c r="H49" s="1">
        <v>3</v>
      </c>
      <c r="I49" s="1">
        <v>1</v>
      </c>
      <c r="J49" s="1">
        <v>3</v>
      </c>
      <c r="K49" s="1">
        <v>1</v>
      </c>
      <c r="L49" s="1">
        <v>2</v>
      </c>
      <c r="M49" s="1">
        <v>0</v>
      </c>
      <c r="N49" s="3">
        <f t="shared" si="4"/>
        <v>1</v>
      </c>
      <c r="O49" s="1">
        <v>11</v>
      </c>
      <c r="P49" s="1">
        <v>14</v>
      </c>
      <c r="Q49" s="3">
        <f t="shared" si="2"/>
        <v>44</v>
      </c>
      <c r="R49" s="3"/>
    </row>
    <row r="50" spans="2:18" x14ac:dyDescent="0.25">
      <c r="B50" s="1" t="s">
        <v>133</v>
      </c>
      <c r="C50" s="1" t="s">
        <v>641</v>
      </c>
      <c r="D50" s="3">
        <v>2</v>
      </c>
      <c r="E50" s="3">
        <v>7</v>
      </c>
      <c r="F50" s="3"/>
      <c r="G50" s="3"/>
      <c r="H50" s="3"/>
      <c r="I50" s="3"/>
      <c r="J50" s="3"/>
      <c r="K50" s="3">
        <v>3</v>
      </c>
      <c r="L50" s="3"/>
      <c r="M50" s="3"/>
      <c r="N50" s="3">
        <f t="shared" si="4"/>
        <v>9</v>
      </c>
      <c r="O50" s="3">
        <f t="shared" ref="O50:O59" si="5">SUM(D50:M50)</f>
        <v>12</v>
      </c>
      <c r="Q50" s="3">
        <f t="shared" si="2"/>
        <v>100</v>
      </c>
      <c r="R50" s="3"/>
    </row>
    <row r="51" spans="2:18" x14ac:dyDescent="0.25">
      <c r="B51" s="1" t="s">
        <v>114</v>
      </c>
      <c r="C51" s="1" t="s">
        <v>14</v>
      </c>
      <c r="D51" s="3">
        <v>9</v>
      </c>
      <c r="E51" s="3">
        <v>6</v>
      </c>
      <c r="F51" s="3">
        <v>28</v>
      </c>
      <c r="G51" s="3">
        <v>1</v>
      </c>
      <c r="H51" s="3">
        <v>13</v>
      </c>
      <c r="I51" s="3">
        <v>1</v>
      </c>
      <c r="J51" s="3">
        <v>2</v>
      </c>
      <c r="K51" s="3">
        <v>18</v>
      </c>
      <c r="L51" s="3">
        <v>7</v>
      </c>
      <c r="M51" s="3">
        <v>14</v>
      </c>
      <c r="N51" s="3">
        <f t="shared" si="4"/>
        <v>44</v>
      </c>
      <c r="O51" s="3">
        <f t="shared" si="5"/>
        <v>99</v>
      </c>
      <c r="Q51" s="3">
        <f t="shared" si="2"/>
        <v>100</v>
      </c>
      <c r="R51" s="3"/>
    </row>
    <row r="52" spans="2:18" x14ac:dyDescent="0.25">
      <c r="B52" s="1" t="s">
        <v>68</v>
      </c>
      <c r="C52" s="1" t="s">
        <v>14</v>
      </c>
      <c r="D52" s="3">
        <v>1</v>
      </c>
      <c r="E52" s="3"/>
      <c r="F52" s="3">
        <v>2</v>
      </c>
      <c r="G52" s="3">
        <v>2</v>
      </c>
      <c r="H52" s="3">
        <v>1</v>
      </c>
      <c r="I52" s="3"/>
      <c r="J52" s="3"/>
      <c r="K52" s="3"/>
      <c r="L52" s="3"/>
      <c r="M52" s="3"/>
      <c r="N52" s="3">
        <f t="shared" si="4"/>
        <v>5</v>
      </c>
      <c r="O52" s="3">
        <f t="shared" si="5"/>
        <v>6</v>
      </c>
      <c r="Q52" s="3">
        <f t="shared" si="2"/>
        <v>100</v>
      </c>
      <c r="R52" s="3"/>
    </row>
    <row r="53" spans="2:18" x14ac:dyDescent="0.25">
      <c r="B53" s="1" t="s">
        <v>98</v>
      </c>
      <c r="C53" s="1" t="s">
        <v>14</v>
      </c>
      <c r="D53" s="3">
        <v>1</v>
      </c>
      <c r="E53" s="3">
        <v>0</v>
      </c>
      <c r="F53" s="3">
        <v>2</v>
      </c>
      <c r="G53" s="3">
        <v>0</v>
      </c>
      <c r="H53" s="3">
        <v>1</v>
      </c>
      <c r="I53" s="3">
        <v>0</v>
      </c>
      <c r="J53" s="3">
        <v>1</v>
      </c>
      <c r="K53" s="3">
        <v>0</v>
      </c>
      <c r="L53" s="3">
        <v>0</v>
      </c>
      <c r="M53" s="3">
        <v>0</v>
      </c>
      <c r="N53" s="3">
        <f t="shared" si="4"/>
        <v>3</v>
      </c>
      <c r="O53" s="3">
        <f t="shared" si="5"/>
        <v>5</v>
      </c>
      <c r="P53" s="1">
        <v>0</v>
      </c>
      <c r="Q53" s="3">
        <f t="shared" si="2"/>
        <v>100</v>
      </c>
      <c r="R53" s="3"/>
    </row>
    <row r="54" spans="2:18" x14ac:dyDescent="0.25">
      <c r="B54" s="1" t="s">
        <v>141</v>
      </c>
      <c r="C54" s="1" t="s">
        <v>14</v>
      </c>
      <c r="D54" s="3">
        <v>0</v>
      </c>
      <c r="E54" s="3">
        <v>4</v>
      </c>
      <c r="F54" s="3">
        <v>1</v>
      </c>
      <c r="G54" s="3">
        <v>0</v>
      </c>
      <c r="H54" s="3">
        <v>1</v>
      </c>
      <c r="I54" s="3">
        <v>1</v>
      </c>
      <c r="J54" s="3">
        <v>4</v>
      </c>
      <c r="K54" s="3">
        <v>0</v>
      </c>
      <c r="L54" s="3">
        <v>3</v>
      </c>
      <c r="M54" s="3">
        <v>1</v>
      </c>
      <c r="N54" s="3">
        <f t="shared" si="4"/>
        <v>5</v>
      </c>
      <c r="O54" s="3">
        <f t="shared" si="5"/>
        <v>15</v>
      </c>
      <c r="P54" s="1">
        <v>1</v>
      </c>
      <c r="Q54" s="3">
        <f t="shared" si="2"/>
        <v>93.75</v>
      </c>
      <c r="R54" s="3"/>
    </row>
    <row r="55" spans="2:18" x14ac:dyDescent="0.25">
      <c r="B55" s="1" t="s">
        <v>39</v>
      </c>
      <c r="C55" s="1" t="s">
        <v>14</v>
      </c>
      <c r="D55" s="3">
        <v>0</v>
      </c>
      <c r="E55" s="3">
        <v>0</v>
      </c>
      <c r="F55" s="3">
        <v>2</v>
      </c>
      <c r="G55" s="3">
        <v>0</v>
      </c>
      <c r="H55" s="3">
        <v>20</v>
      </c>
      <c r="I55" s="3">
        <v>0</v>
      </c>
      <c r="J55" s="3">
        <v>0</v>
      </c>
      <c r="K55" s="3">
        <v>3</v>
      </c>
      <c r="L55" s="3">
        <v>0</v>
      </c>
      <c r="M55" s="3">
        <v>0</v>
      </c>
      <c r="N55" s="3">
        <f t="shared" si="4"/>
        <v>2</v>
      </c>
      <c r="O55" s="3">
        <f t="shared" si="5"/>
        <v>25</v>
      </c>
      <c r="P55" s="1">
        <v>11</v>
      </c>
      <c r="Q55" s="3">
        <f t="shared" si="2"/>
        <v>69.444444444444443</v>
      </c>
      <c r="R55" s="3"/>
    </row>
    <row r="56" spans="2:18" x14ac:dyDescent="0.25">
      <c r="B56" s="1" t="s">
        <v>37</v>
      </c>
      <c r="C56" s="1" t="s">
        <v>14</v>
      </c>
      <c r="D56" s="3">
        <v>0</v>
      </c>
      <c r="E56" s="3">
        <v>14</v>
      </c>
      <c r="F56" s="3">
        <v>73</v>
      </c>
      <c r="G56" s="3">
        <v>0</v>
      </c>
      <c r="H56" s="3">
        <v>9</v>
      </c>
      <c r="I56" s="3">
        <v>0</v>
      </c>
      <c r="J56" s="3">
        <v>0</v>
      </c>
      <c r="K56" s="3">
        <v>4</v>
      </c>
      <c r="L56" s="3">
        <v>1</v>
      </c>
      <c r="M56" s="3">
        <v>0</v>
      </c>
      <c r="N56" s="3">
        <f t="shared" si="4"/>
        <v>87</v>
      </c>
      <c r="O56" s="3">
        <f t="shared" si="5"/>
        <v>101</v>
      </c>
      <c r="P56" s="1">
        <v>0</v>
      </c>
      <c r="Q56" s="3">
        <f t="shared" si="2"/>
        <v>100</v>
      </c>
      <c r="R56" s="3"/>
    </row>
    <row r="57" spans="2:18" x14ac:dyDescent="0.25">
      <c r="B57" s="1" t="s">
        <v>89</v>
      </c>
      <c r="C57" s="1" t="s">
        <v>14</v>
      </c>
      <c r="D57" s="3">
        <v>4</v>
      </c>
      <c r="E57" s="3">
        <v>34</v>
      </c>
      <c r="F57" s="3">
        <v>2</v>
      </c>
      <c r="G57" s="3">
        <v>0</v>
      </c>
      <c r="H57" s="3">
        <v>10</v>
      </c>
      <c r="I57" s="3"/>
      <c r="J57" s="3"/>
      <c r="K57" s="3"/>
      <c r="L57" s="3">
        <v>2</v>
      </c>
      <c r="M57" s="3"/>
      <c r="N57" s="3">
        <f t="shared" si="4"/>
        <v>40</v>
      </c>
      <c r="O57" s="3">
        <f t="shared" si="5"/>
        <v>52</v>
      </c>
      <c r="P57" s="1">
        <v>3</v>
      </c>
      <c r="Q57" s="3">
        <f t="shared" si="2"/>
        <v>94.545454545454547</v>
      </c>
      <c r="R57" s="3"/>
    </row>
    <row r="58" spans="2:18" x14ac:dyDescent="0.25">
      <c r="B58" s="1" t="s">
        <v>592</v>
      </c>
      <c r="C58" s="1" t="s">
        <v>154</v>
      </c>
      <c r="D58" s="3"/>
      <c r="E58" s="3">
        <v>1</v>
      </c>
      <c r="F58" s="3">
        <v>7</v>
      </c>
      <c r="G58" s="3">
        <v>1</v>
      </c>
      <c r="H58" s="3">
        <v>9</v>
      </c>
      <c r="I58" s="3">
        <v>0</v>
      </c>
      <c r="J58" s="3">
        <v>0</v>
      </c>
      <c r="K58" s="3">
        <v>7</v>
      </c>
      <c r="L58" s="3"/>
      <c r="M58" s="3">
        <v>1</v>
      </c>
      <c r="N58" s="3">
        <f t="shared" si="4"/>
        <v>9</v>
      </c>
      <c r="O58" s="3">
        <f t="shared" si="5"/>
        <v>26</v>
      </c>
      <c r="P58" s="1">
        <v>30</v>
      </c>
      <c r="Q58" s="3">
        <f t="shared" si="2"/>
        <v>46.428571428571431</v>
      </c>
      <c r="R58" s="3"/>
    </row>
    <row r="59" spans="2:18" x14ac:dyDescent="0.25">
      <c r="B59" s="1" t="s">
        <v>11</v>
      </c>
      <c r="C59" s="1" t="s">
        <v>12</v>
      </c>
      <c r="D59" s="3">
        <v>1</v>
      </c>
      <c r="E59" s="3">
        <v>15</v>
      </c>
      <c r="F59" s="3">
        <v>2</v>
      </c>
      <c r="G59" s="3">
        <v>0</v>
      </c>
      <c r="H59" s="3">
        <v>1</v>
      </c>
      <c r="I59" s="3">
        <v>0</v>
      </c>
      <c r="J59" s="3">
        <v>1</v>
      </c>
      <c r="K59" s="3">
        <v>5</v>
      </c>
      <c r="L59" s="3">
        <v>5</v>
      </c>
      <c r="M59" s="3">
        <v>1</v>
      </c>
      <c r="N59" s="3">
        <f t="shared" si="4"/>
        <v>18</v>
      </c>
      <c r="O59" s="3">
        <f t="shared" si="5"/>
        <v>31</v>
      </c>
      <c r="P59" s="1">
        <v>9</v>
      </c>
      <c r="Q59" s="3">
        <f t="shared" si="2"/>
        <v>77.5</v>
      </c>
      <c r="R59" s="3"/>
    </row>
    <row r="60" spans="2:18" x14ac:dyDescent="0.25">
      <c r="B60" s="1" t="s">
        <v>29</v>
      </c>
      <c r="C60" s="1" t="s">
        <v>14</v>
      </c>
      <c r="D60" s="1">
        <v>3</v>
      </c>
      <c r="E60" s="1">
        <v>0</v>
      </c>
      <c r="F60" s="1">
        <v>3</v>
      </c>
      <c r="G60" s="1">
        <v>0</v>
      </c>
      <c r="H60" s="1">
        <v>0</v>
      </c>
      <c r="I60" s="1">
        <v>0</v>
      </c>
      <c r="J60" s="1">
        <v>0</v>
      </c>
      <c r="K60" s="1">
        <v>0</v>
      </c>
      <c r="L60" s="1">
        <v>0</v>
      </c>
      <c r="M60" s="1">
        <v>0</v>
      </c>
      <c r="N60" s="3">
        <f t="shared" si="4"/>
        <v>6</v>
      </c>
      <c r="O60" s="1">
        <v>6</v>
      </c>
      <c r="P60" s="1">
        <v>1</v>
      </c>
      <c r="Q60" s="3">
        <f t="shared" si="2"/>
        <v>85.714285714285708</v>
      </c>
      <c r="R60" s="3"/>
    </row>
    <row r="61" spans="2:18" x14ac:dyDescent="0.25">
      <c r="B61" s="1" t="s">
        <v>113</v>
      </c>
      <c r="C61" s="1" t="s">
        <v>14</v>
      </c>
      <c r="D61" s="3">
        <v>2</v>
      </c>
      <c r="E61" s="3">
        <v>1</v>
      </c>
      <c r="F61" s="3">
        <v>0</v>
      </c>
      <c r="G61" s="3">
        <v>0</v>
      </c>
      <c r="H61" s="3">
        <v>2</v>
      </c>
      <c r="I61" s="3">
        <v>0</v>
      </c>
      <c r="J61" s="3">
        <v>1</v>
      </c>
      <c r="K61" s="3">
        <v>1</v>
      </c>
      <c r="L61" s="3">
        <v>2</v>
      </c>
      <c r="M61" s="3">
        <v>1</v>
      </c>
      <c r="N61" s="3">
        <f t="shared" si="4"/>
        <v>3</v>
      </c>
      <c r="O61" s="3">
        <f t="shared" ref="O61:O69" si="6">SUM(D61:M61)</f>
        <v>10</v>
      </c>
      <c r="P61" s="1">
        <v>0</v>
      </c>
      <c r="Q61" s="3">
        <f t="shared" si="2"/>
        <v>100</v>
      </c>
      <c r="R61" s="3"/>
    </row>
    <row r="62" spans="2:18" x14ac:dyDescent="0.25">
      <c r="B62" s="1" t="s">
        <v>60</v>
      </c>
      <c r="C62" s="1" t="s">
        <v>14</v>
      </c>
      <c r="D62" s="3">
        <v>28</v>
      </c>
      <c r="E62" s="3"/>
      <c r="F62" s="3"/>
      <c r="G62" s="3">
        <v>12</v>
      </c>
      <c r="H62" s="3"/>
      <c r="I62" s="3"/>
      <c r="J62" s="3"/>
      <c r="K62" s="3"/>
      <c r="L62" s="3"/>
      <c r="M62" s="3"/>
      <c r="N62" s="3">
        <f t="shared" si="4"/>
        <v>40</v>
      </c>
      <c r="O62" s="3">
        <f t="shared" si="6"/>
        <v>40</v>
      </c>
      <c r="Q62" s="3">
        <f t="shared" si="2"/>
        <v>100</v>
      </c>
      <c r="R62" s="3"/>
    </row>
    <row r="63" spans="2:18" x14ac:dyDescent="0.25">
      <c r="B63" s="1" t="s">
        <v>128</v>
      </c>
      <c r="C63" s="1" t="s">
        <v>14</v>
      </c>
      <c r="D63" s="3">
        <v>3</v>
      </c>
      <c r="E63" s="3">
        <v>3</v>
      </c>
      <c r="F63" s="3"/>
      <c r="G63" s="3">
        <v>1</v>
      </c>
      <c r="H63" s="3">
        <v>2</v>
      </c>
      <c r="I63" s="3"/>
      <c r="J63" s="3"/>
      <c r="K63" s="3"/>
      <c r="L63" s="3"/>
      <c r="M63" s="3">
        <v>1</v>
      </c>
      <c r="N63" s="3">
        <f t="shared" si="4"/>
        <v>7</v>
      </c>
      <c r="O63" s="3">
        <f t="shared" si="6"/>
        <v>10</v>
      </c>
      <c r="Q63" s="3">
        <f t="shared" si="2"/>
        <v>100</v>
      </c>
      <c r="R63" s="3"/>
    </row>
    <row r="64" spans="2:18" x14ac:dyDescent="0.25">
      <c r="B64" s="1" t="s">
        <v>120</v>
      </c>
      <c r="C64" s="1" t="s">
        <v>14</v>
      </c>
      <c r="D64" s="3">
        <v>13</v>
      </c>
      <c r="E64" s="3">
        <v>5</v>
      </c>
      <c r="F64" s="3">
        <v>45</v>
      </c>
      <c r="G64" s="3">
        <v>6</v>
      </c>
      <c r="H64" s="3">
        <v>168</v>
      </c>
      <c r="I64" s="3">
        <v>168</v>
      </c>
      <c r="J64" s="3">
        <v>34</v>
      </c>
      <c r="K64" s="3">
        <v>16</v>
      </c>
      <c r="L64" s="3">
        <v>1</v>
      </c>
      <c r="M64" s="3">
        <v>16</v>
      </c>
      <c r="N64" s="3">
        <f t="shared" si="4"/>
        <v>69</v>
      </c>
      <c r="O64" s="3">
        <f t="shared" si="6"/>
        <v>472</v>
      </c>
      <c r="P64" s="1">
        <v>58</v>
      </c>
      <c r="Q64" s="3">
        <f t="shared" si="2"/>
        <v>89.056603773584911</v>
      </c>
      <c r="R64" s="3"/>
    </row>
    <row r="65" spans="2:18" x14ac:dyDescent="0.25">
      <c r="B65" s="1" t="s">
        <v>51</v>
      </c>
      <c r="C65" s="1" t="s">
        <v>14</v>
      </c>
      <c r="D65" s="3">
        <v>1</v>
      </c>
      <c r="E65" s="3">
        <v>10</v>
      </c>
      <c r="F65" s="3">
        <v>6</v>
      </c>
      <c r="G65" s="3"/>
      <c r="H65" s="3">
        <v>13</v>
      </c>
      <c r="I65" s="3"/>
      <c r="J65" s="3"/>
      <c r="K65" s="3"/>
      <c r="L65" s="3">
        <v>4</v>
      </c>
      <c r="M65" s="3"/>
      <c r="N65" s="3">
        <f t="shared" si="4"/>
        <v>17</v>
      </c>
      <c r="O65" s="3">
        <f t="shared" si="6"/>
        <v>34</v>
      </c>
      <c r="P65" s="1">
        <v>2</v>
      </c>
      <c r="Q65" s="3">
        <f t="shared" si="2"/>
        <v>94.444444444444443</v>
      </c>
      <c r="R65" s="3"/>
    </row>
    <row r="66" spans="2:18" x14ac:dyDescent="0.25">
      <c r="B66" s="1" t="s">
        <v>201</v>
      </c>
      <c r="C66" s="1" t="s">
        <v>14</v>
      </c>
      <c r="D66" s="3">
        <v>2</v>
      </c>
      <c r="E66" s="3">
        <v>2</v>
      </c>
      <c r="F66" s="3">
        <v>6</v>
      </c>
      <c r="G66" s="3">
        <v>1</v>
      </c>
      <c r="H66" s="3">
        <v>4</v>
      </c>
      <c r="I66" s="3">
        <v>1</v>
      </c>
      <c r="J66" s="3">
        <v>2</v>
      </c>
      <c r="K66" s="3">
        <v>4</v>
      </c>
      <c r="L66" s="3">
        <v>3</v>
      </c>
      <c r="M66" s="3">
        <v>0</v>
      </c>
      <c r="N66" s="3">
        <f t="shared" si="4"/>
        <v>11</v>
      </c>
      <c r="O66" s="3">
        <f t="shared" si="6"/>
        <v>25</v>
      </c>
      <c r="P66" s="1">
        <v>6</v>
      </c>
      <c r="Q66" s="3">
        <f t="shared" si="2"/>
        <v>80.645161290322577</v>
      </c>
      <c r="R66" s="3"/>
    </row>
    <row r="67" spans="2:18" x14ac:dyDescent="0.25">
      <c r="B67" s="1" t="s">
        <v>129</v>
      </c>
      <c r="C67" s="1" t="s">
        <v>14</v>
      </c>
      <c r="D67" s="3"/>
      <c r="E67" s="3"/>
      <c r="F67" s="3">
        <v>20</v>
      </c>
      <c r="G67" s="3">
        <v>1</v>
      </c>
      <c r="H67" s="3">
        <v>1</v>
      </c>
      <c r="I67" s="3"/>
      <c r="J67" s="3">
        <v>1</v>
      </c>
      <c r="K67" s="3">
        <v>2</v>
      </c>
      <c r="L67" s="3"/>
      <c r="M67" s="3"/>
      <c r="N67" s="3">
        <f t="shared" si="4"/>
        <v>21</v>
      </c>
      <c r="O67" s="3">
        <f t="shared" si="6"/>
        <v>25</v>
      </c>
      <c r="P67" s="1">
        <v>4</v>
      </c>
      <c r="Q67" s="3">
        <f t="shared" si="2"/>
        <v>86.206896551724128</v>
      </c>
      <c r="R67" s="3"/>
    </row>
    <row r="68" spans="2:18" x14ac:dyDescent="0.25">
      <c r="B68" s="1" t="s">
        <v>33</v>
      </c>
      <c r="C68" s="1" t="s">
        <v>14</v>
      </c>
      <c r="D68" s="3">
        <v>0</v>
      </c>
      <c r="E68" s="3">
        <v>4</v>
      </c>
      <c r="F68" s="3">
        <v>6</v>
      </c>
      <c r="G68" s="3">
        <v>0</v>
      </c>
      <c r="H68" s="3">
        <v>4</v>
      </c>
      <c r="I68" s="3">
        <v>0</v>
      </c>
      <c r="J68" s="3">
        <v>7</v>
      </c>
      <c r="K68" s="3">
        <v>0</v>
      </c>
      <c r="L68" s="3">
        <v>0</v>
      </c>
      <c r="M68" s="3">
        <v>0</v>
      </c>
      <c r="N68" s="3">
        <f t="shared" si="4"/>
        <v>10</v>
      </c>
      <c r="O68" s="3">
        <f t="shared" si="6"/>
        <v>21</v>
      </c>
      <c r="P68" s="1">
        <v>3</v>
      </c>
      <c r="Q68" s="3">
        <f t="shared" si="2"/>
        <v>87.5</v>
      </c>
      <c r="R68" s="3"/>
    </row>
    <row r="69" spans="2:18" x14ac:dyDescent="0.25">
      <c r="B69" s="1" t="s">
        <v>30</v>
      </c>
      <c r="C69" s="1" t="s">
        <v>14</v>
      </c>
      <c r="D69" s="3">
        <v>1</v>
      </c>
      <c r="E69" s="3">
        <v>3</v>
      </c>
      <c r="F69" s="3">
        <v>4</v>
      </c>
      <c r="G69" s="3">
        <v>0</v>
      </c>
      <c r="H69" s="3">
        <v>10</v>
      </c>
      <c r="I69" s="3">
        <v>0</v>
      </c>
      <c r="J69" s="3">
        <v>1</v>
      </c>
      <c r="K69" s="3">
        <v>5</v>
      </c>
      <c r="L69" s="3">
        <v>0</v>
      </c>
      <c r="M69" s="3">
        <v>3</v>
      </c>
      <c r="N69" s="3">
        <f t="shared" si="4"/>
        <v>8</v>
      </c>
      <c r="O69" s="3">
        <f t="shared" si="6"/>
        <v>27</v>
      </c>
      <c r="P69" s="1">
        <v>1</v>
      </c>
      <c r="Q69" s="3">
        <f t="shared" ref="Q69:Q132" si="7">$O69/($O69+$P69)*100</f>
        <v>96.428571428571431</v>
      </c>
      <c r="R69" s="3"/>
    </row>
    <row r="70" spans="2:18" x14ac:dyDescent="0.25">
      <c r="B70" s="1" t="s">
        <v>165</v>
      </c>
      <c r="C70" s="1" t="s">
        <v>14</v>
      </c>
      <c r="D70" s="1">
        <v>0</v>
      </c>
      <c r="E70" s="1">
        <v>4</v>
      </c>
      <c r="F70" s="1">
        <v>2</v>
      </c>
      <c r="G70" s="1">
        <v>0</v>
      </c>
      <c r="H70" s="1">
        <v>2</v>
      </c>
      <c r="I70" s="1">
        <v>0</v>
      </c>
      <c r="J70" s="1">
        <v>1</v>
      </c>
      <c r="K70" s="1">
        <v>0</v>
      </c>
      <c r="L70" s="1">
        <v>0</v>
      </c>
      <c r="M70" s="1">
        <v>0</v>
      </c>
      <c r="N70" s="3">
        <f t="shared" si="4"/>
        <v>6</v>
      </c>
      <c r="O70" s="1">
        <v>9</v>
      </c>
      <c r="P70" s="1">
        <v>0</v>
      </c>
      <c r="Q70" s="3">
        <f t="shared" si="7"/>
        <v>100</v>
      </c>
      <c r="R70" s="3"/>
    </row>
    <row r="71" spans="2:18" x14ac:dyDescent="0.25">
      <c r="B71" s="1" t="s">
        <v>140</v>
      </c>
      <c r="C71" s="1" t="s">
        <v>14</v>
      </c>
      <c r="D71" s="3">
        <v>1</v>
      </c>
      <c r="E71" s="3">
        <v>3</v>
      </c>
      <c r="F71" s="3">
        <v>3</v>
      </c>
      <c r="G71" s="3"/>
      <c r="H71" s="3">
        <v>3</v>
      </c>
      <c r="I71" s="3"/>
      <c r="J71" s="3"/>
      <c r="K71" s="3"/>
      <c r="L71" s="3">
        <v>1</v>
      </c>
      <c r="M71" s="3"/>
      <c r="N71" s="3">
        <f t="shared" si="4"/>
        <v>7</v>
      </c>
      <c r="O71" s="3">
        <f t="shared" ref="O71:O77" si="8">SUM(D71:M71)</f>
        <v>11</v>
      </c>
      <c r="Q71" s="3">
        <f t="shared" si="7"/>
        <v>100</v>
      </c>
      <c r="R71" s="3"/>
    </row>
    <row r="72" spans="2:18" x14ac:dyDescent="0.25">
      <c r="B72" s="1" t="s">
        <v>81</v>
      </c>
      <c r="C72" s="1" t="s">
        <v>10</v>
      </c>
      <c r="D72" s="3">
        <v>4</v>
      </c>
      <c r="E72" s="3">
        <v>4</v>
      </c>
      <c r="F72" s="3">
        <v>3</v>
      </c>
      <c r="G72" s="3">
        <v>0</v>
      </c>
      <c r="H72" s="3">
        <v>3</v>
      </c>
      <c r="I72" s="3">
        <v>1</v>
      </c>
      <c r="J72" s="3">
        <v>2</v>
      </c>
      <c r="K72" s="3">
        <v>2</v>
      </c>
      <c r="L72" s="3">
        <v>1</v>
      </c>
      <c r="M72" s="3">
        <v>0</v>
      </c>
      <c r="N72" s="3">
        <f t="shared" si="4"/>
        <v>11</v>
      </c>
      <c r="O72" s="3">
        <f t="shared" si="8"/>
        <v>20</v>
      </c>
      <c r="P72" s="1">
        <v>1</v>
      </c>
      <c r="Q72" s="3">
        <f t="shared" si="7"/>
        <v>95.238095238095227</v>
      </c>
      <c r="R72" s="3"/>
    </row>
    <row r="73" spans="2:18" x14ac:dyDescent="0.25">
      <c r="B73" s="1" t="s">
        <v>74</v>
      </c>
      <c r="C73" s="1" t="s">
        <v>14</v>
      </c>
      <c r="D73" s="3">
        <v>1</v>
      </c>
      <c r="E73" s="3">
        <v>15</v>
      </c>
      <c r="F73" s="3">
        <v>1</v>
      </c>
      <c r="G73" s="3"/>
      <c r="H73" s="3">
        <v>4</v>
      </c>
      <c r="I73" s="3">
        <v>1</v>
      </c>
      <c r="J73" s="3"/>
      <c r="K73" s="3">
        <v>4</v>
      </c>
      <c r="L73" s="3"/>
      <c r="M73" s="3"/>
      <c r="N73" s="3">
        <f t="shared" si="4"/>
        <v>17</v>
      </c>
      <c r="O73" s="3">
        <f t="shared" si="8"/>
        <v>26</v>
      </c>
      <c r="P73" s="1">
        <v>40</v>
      </c>
      <c r="Q73" s="3">
        <f t="shared" si="7"/>
        <v>39.393939393939391</v>
      </c>
      <c r="R73" s="3"/>
    </row>
    <row r="74" spans="2:18" x14ac:dyDescent="0.25">
      <c r="B74" s="1" t="s">
        <v>127</v>
      </c>
      <c r="C74" s="1" t="s">
        <v>14</v>
      </c>
      <c r="D74" s="3">
        <v>2</v>
      </c>
      <c r="E74" s="3">
        <v>3</v>
      </c>
      <c r="F74" s="3">
        <v>25</v>
      </c>
      <c r="G74" s="3">
        <v>0</v>
      </c>
      <c r="H74" s="3">
        <v>4</v>
      </c>
      <c r="I74" s="3">
        <v>0</v>
      </c>
      <c r="J74" s="3">
        <v>4</v>
      </c>
      <c r="K74" s="3">
        <v>1</v>
      </c>
      <c r="L74" s="3">
        <v>3</v>
      </c>
      <c r="M74" s="3">
        <v>1</v>
      </c>
      <c r="N74" s="3">
        <f t="shared" si="4"/>
        <v>30</v>
      </c>
      <c r="O74" s="3">
        <f t="shared" si="8"/>
        <v>43</v>
      </c>
      <c r="P74" s="1">
        <v>16</v>
      </c>
      <c r="Q74" s="3">
        <f t="shared" si="7"/>
        <v>72.881355932203391</v>
      </c>
      <c r="R74" s="3"/>
    </row>
    <row r="75" spans="2:18" x14ac:dyDescent="0.25">
      <c r="B75" s="1" t="s">
        <v>135</v>
      </c>
      <c r="C75" s="1" t="s">
        <v>14</v>
      </c>
      <c r="D75" s="3">
        <v>2</v>
      </c>
      <c r="E75" s="3">
        <v>1</v>
      </c>
      <c r="F75" s="3">
        <v>3</v>
      </c>
      <c r="G75" s="3">
        <v>0</v>
      </c>
      <c r="H75" s="3">
        <v>6</v>
      </c>
      <c r="I75" s="3">
        <v>0</v>
      </c>
      <c r="J75" s="3">
        <v>1</v>
      </c>
      <c r="K75" s="3">
        <v>0</v>
      </c>
      <c r="L75" s="3">
        <v>0</v>
      </c>
      <c r="M75" s="3">
        <v>0</v>
      </c>
      <c r="N75" s="3">
        <f t="shared" si="4"/>
        <v>6</v>
      </c>
      <c r="O75" s="3">
        <f t="shared" si="8"/>
        <v>13</v>
      </c>
      <c r="P75" s="1">
        <v>25</v>
      </c>
      <c r="Q75" s="3">
        <f t="shared" si="7"/>
        <v>34.210526315789473</v>
      </c>
      <c r="R75" s="3"/>
    </row>
    <row r="76" spans="2:18" x14ac:dyDescent="0.25">
      <c r="B76" s="1" t="s">
        <v>102</v>
      </c>
      <c r="C76" s="1" t="s">
        <v>14</v>
      </c>
      <c r="D76" s="3">
        <v>0</v>
      </c>
      <c r="E76" s="3">
        <v>1</v>
      </c>
      <c r="F76" s="3">
        <v>7</v>
      </c>
      <c r="G76" s="3">
        <v>1</v>
      </c>
      <c r="H76" s="3">
        <v>4</v>
      </c>
      <c r="I76" s="3"/>
      <c r="J76" s="3">
        <v>2</v>
      </c>
      <c r="K76" s="3">
        <v>1</v>
      </c>
      <c r="L76" s="3"/>
      <c r="M76" s="3"/>
      <c r="N76" s="3">
        <f t="shared" si="4"/>
        <v>9</v>
      </c>
      <c r="O76" s="3">
        <f t="shared" si="8"/>
        <v>16</v>
      </c>
      <c r="Q76" s="3">
        <f t="shared" si="7"/>
        <v>100</v>
      </c>
      <c r="R76" s="3"/>
    </row>
    <row r="77" spans="2:18" x14ac:dyDescent="0.25">
      <c r="B77" s="1" t="s">
        <v>118</v>
      </c>
      <c r="C77" s="1" t="s">
        <v>14</v>
      </c>
      <c r="D77" s="3">
        <v>1</v>
      </c>
      <c r="E77" s="3"/>
      <c r="F77" s="3">
        <v>2</v>
      </c>
      <c r="G77" s="3"/>
      <c r="H77" s="3">
        <v>3</v>
      </c>
      <c r="I77" s="3"/>
      <c r="J77" s="3"/>
      <c r="K77" s="3">
        <v>1</v>
      </c>
      <c r="L77" s="3"/>
      <c r="M77" s="3"/>
      <c r="N77" s="3">
        <f t="shared" si="4"/>
        <v>3</v>
      </c>
      <c r="O77" s="3">
        <f t="shared" si="8"/>
        <v>7</v>
      </c>
      <c r="P77" s="1">
        <v>2</v>
      </c>
      <c r="Q77" s="3">
        <f t="shared" si="7"/>
        <v>77.777777777777786</v>
      </c>
      <c r="R77" s="3"/>
    </row>
    <row r="78" spans="2:18" x14ac:dyDescent="0.25">
      <c r="B78" s="1" t="s">
        <v>157</v>
      </c>
      <c r="C78" s="1" t="s">
        <v>158</v>
      </c>
      <c r="D78" s="1">
        <v>0</v>
      </c>
      <c r="E78" s="1">
        <v>1</v>
      </c>
      <c r="F78" s="1">
        <v>1</v>
      </c>
      <c r="G78" s="1">
        <v>3</v>
      </c>
      <c r="H78" s="1">
        <v>1</v>
      </c>
      <c r="I78" s="1">
        <v>1</v>
      </c>
      <c r="J78" s="1">
        <v>4</v>
      </c>
      <c r="K78" s="1">
        <v>0</v>
      </c>
      <c r="L78" s="1">
        <v>3</v>
      </c>
      <c r="M78" s="1">
        <v>0</v>
      </c>
      <c r="N78" s="3">
        <f t="shared" si="4"/>
        <v>5</v>
      </c>
      <c r="O78" s="1">
        <v>13</v>
      </c>
      <c r="P78" s="1">
        <v>0</v>
      </c>
      <c r="Q78" s="3">
        <f t="shared" si="7"/>
        <v>100</v>
      </c>
      <c r="R78" s="3"/>
    </row>
    <row r="79" spans="2:18" x14ac:dyDescent="0.25">
      <c r="B79" s="1" t="s">
        <v>83</v>
      </c>
      <c r="C79" s="1" t="s">
        <v>14</v>
      </c>
      <c r="D79" s="3"/>
      <c r="E79" s="3"/>
      <c r="F79" s="3">
        <v>2</v>
      </c>
      <c r="G79" s="3"/>
      <c r="H79" s="3">
        <v>8</v>
      </c>
      <c r="I79" s="3">
        <v>1</v>
      </c>
      <c r="J79" s="3"/>
      <c r="K79" s="3">
        <v>2</v>
      </c>
      <c r="L79" s="3">
        <v>1</v>
      </c>
      <c r="M79" s="3">
        <v>1</v>
      </c>
      <c r="N79" s="3">
        <f t="shared" si="4"/>
        <v>2</v>
      </c>
      <c r="O79" s="3">
        <f>SUM(D79:M79)</f>
        <v>15</v>
      </c>
      <c r="Q79" s="3">
        <f t="shared" si="7"/>
        <v>100</v>
      </c>
      <c r="R79" s="3"/>
    </row>
    <row r="80" spans="2:18" x14ac:dyDescent="0.25">
      <c r="B80" s="1" t="s">
        <v>164</v>
      </c>
      <c r="C80" s="16" t="s">
        <v>642</v>
      </c>
      <c r="D80" s="1">
        <v>28</v>
      </c>
      <c r="E80" s="1">
        <v>0</v>
      </c>
      <c r="F80" s="1">
        <v>0</v>
      </c>
      <c r="G80" s="1">
        <v>46</v>
      </c>
      <c r="H80" s="1">
        <v>6</v>
      </c>
      <c r="I80" s="1">
        <v>34</v>
      </c>
      <c r="J80" s="1">
        <v>40</v>
      </c>
      <c r="K80" s="1">
        <v>58</v>
      </c>
      <c r="L80" s="1">
        <v>13</v>
      </c>
      <c r="M80" s="1">
        <v>35</v>
      </c>
      <c r="N80" s="3">
        <f t="shared" si="4"/>
        <v>74</v>
      </c>
      <c r="O80" s="1">
        <v>264</v>
      </c>
      <c r="P80" s="1">
        <v>67</v>
      </c>
      <c r="Q80" s="3">
        <f t="shared" si="7"/>
        <v>79.758308157099705</v>
      </c>
      <c r="R80" s="3"/>
    </row>
    <row r="81" spans="2:18" x14ac:dyDescent="0.25">
      <c r="B81" s="1" t="s">
        <v>126</v>
      </c>
      <c r="C81" s="1" t="s">
        <v>14</v>
      </c>
      <c r="D81" s="3">
        <v>0</v>
      </c>
      <c r="E81" s="3">
        <v>0</v>
      </c>
      <c r="F81" s="3">
        <v>13</v>
      </c>
      <c r="G81" s="3">
        <v>0</v>
      </c>
      <c r="H81" s="3">
        <v>7</v>
      </c>
      <c r="I81" s="3">
        <v>0</v>
      </c>
      <c r="J81" s="3">
        <v>0</v>
      </c>
      <c r="K81" s="3">
        <v>2</v>
      </c>
      <c r="L81" s="3">
        <v>2</v>
      </c>
      <c r="M81" s="3">
        <v>2</v>
      </c>
      <c r="N81" s="3">
        <f t="shared" si="4"/>
        <v>13</v>
      </c>
      <c r="O81" s="3">
        <f>SUM(D81:M81)</f>
        <v>26</v>
      </c>
      <c r="P81" s="1">
        <v>4</v>
      </c>
      <c r="Q81" s="3">
        <f t="shared" si="7"/>
        <v>86.666666666666671</v>
      </c>
      <c r="R81" s="3"/>
    </row>
    <row r="82" spans="2:18" x14ac:dyDescent="0.25">
      <c r="B82" s="1" t="s">
        <v>269</v>
      </c>
      <c r="C82" s="1" t="s">
        <v>14</v>
      </c>
      <c r="D82" s="3"/>
      <c r="E82" s="3"/>
      <c r="F82" s="3"/>
      <c r="G82" s="3"/>
      <c r="H82" s="3">
        <v>3</v>
      </c>
      <c r="I82" s="3"/>
      <c r="J82" s="3">
        <v>1</v>
      </c>
      <c r="K82" s="3"/>
      <c r="L82" s="3">
        <v>1</v>
      </c>
      <c r="M82" s="3"/>
      <c r="N82" s="3">
        <f t="shared" si="4"/>
        <v>0</v>
      </c>
      <c r="O82" s="3">
        <f>SUM(D82:M82)</f>
        <v>5</v>
      </c>
      <c r="Q82" s="3">
        <f t="shared" si="7"/>
        <v>100</v>
      </c>
      <c r="R82" s="3"/>
    </row>
    <row r="83" spans="2:18" x14ac:dyDescent="0.25">
      <c r="B83" s="1" t="s">
        <v>79</v>
      </c>
      <c r="C83" s="1" t="s">
        <v>14</v>
      </c>
      <c r="D83" s="3">
        <v>2</v>
      </c>
      <c r="E83" s="3">
        <v>13</v>
      </c>
      <c r="F83" s="3">
        <v>3</v>
      </c>
      <c r="G83" s="3"/>
      <c r="H83" s="3">
        <v>2</v>
      </c>
      <c r="I83" s="3"/>
      <c r="J83" s="3">
        <v>4</v>
      </c>
      <c r="K83" s="3"/>
      <c r="L83" s="3"/>
      <c r="M83" s="3"/>
      <c r="N83" s="3">
        <f t="shared" si="4"/>
        <v>18</v>
      </c>
      <c r="O83" s="3">
        <f>SUM(D83:M83)</f>
        <v>24</v>
      </c>
      <c r="Q83" s="3">
        <f t="shared" si="7"/>
        <v>100</v>
      </c>
      <c r="R83" s="3"/>
    </row>
    <row r="84" spans="2:18" x14ac:dyDescent="0.25">
      <c r="B84" s="1" t="s">
        <v>62</v>
      </c>
      <c r="C84" s="1" t="s">
        <v>14</v>
      </c>
      <c r="D84" s="3">
        <v>0</v>
      </c>
      <c r="E84" s="3">
        <v>4</v>
      </c>
      <c r="F84" s="3">
        <v>5</v>
      </c>
      <c r="G84" s="3">
        <v>0</v>
      </c>
      <c r="H84" s="3">
        <v>6</v>
      </c>
      <c r="I84" s="3">
        <v>0</v>
      </c>
      <c r="J84" s="3">
        <v>0</v>
      </c>
      <c r="K84" s="3">
        <v>4</v>
      </c>
      <c r="L84" s="3">
        <v>0</v>
      </c>
      <c r="M84" s="3">
        <v>0</v>
      </c>
      <c r="N84" s="3">
        <f t="shared" si="4"/>
        <v>9</v>
      </c>
      <c r="O84" s="3">
        <f>SUM(D84:M84)</f>
        <v>19</v>
      </c>
      <c r="P84" s="1">
        <v>32</v>
      </c>
      <c r="Q84" s="3">
        <f t="shared" si="7"/>
        <v>37.254901960784316</v>
      </c>
      <c r="R84" s="3"/>
    </row>
    <row r="85" spans="2:18" x14ac:dyDescent="0.25">
      <c r="B85" s="1" t="s">
        <v>170</v>
      </c>
      <c r="C85" s="1" t="s">
        <v>14</v>
      </c>
      <c r="D85" s="1">
        <v>1</v>
      </c>
      <c r="E85" s="1">
        <v>9</v>
      </c>
      <c r="F85" s="1">
        <v>2</v>
      </c>
      <c r="G85" s="1">
        <v>0</v>
      </c>
      <c r="H85" s="1">
        <v>22</v>
      </c>
      <c r="I85" s="1">
        <v>1</v>
      </c>
      <c r="J85" s="1">
        <v>0</v>
      </c>
      <c r="K85" s="1">
        <v>3</v>
      </c>
      <c r="L85" s="1">
        <v>3</v>
      </c>
      <c r="M85" s="1">
        <v>1</v>
      </c>
      <c r="N85" s="3">
        <f t="shared" si="4"/>
        <v>12</v>
      </c>
      <c r="O85" s="1">
        <v>43</v>
      </c>
      <c r="P85" s="1">
        <v>8</v>
      </c>
      <c r="Q85" s="3">
        <f t="shared" si="7"/>
        <v>84.313725490196077</v>
      </c>
      <c r="R85" s="3"/>
    </row>
    <row r="86" spans="2:18" x14ac:dyDescent="0.25">
      <c r="B86" s="1" t="s">
        <v>19</v>
      </c>
      <c r="C86" s="1" t="s">
        <v>14</v>
      </c>
      <c r="D86" s="3">
        <v>24</v>
      </c>
      <c r="E86" s="3">
        <v>4</v>
      </c>
      <c r="F86" s="3">
        <v>9</v>
      </c>
      <c r="G86" s="3">
        <v>2</v>
      </c>
      <c r="H86" s="3">
        <v>12</v>
      </c>
      <c r="I86" s="3">
        <v>5</v>
      </c>
      <c r="J86" s="3">
        <v>9</v>
      </c>
      <c r="K86" s="3">
        <v>19</v>
      </c>
      <c r="L86" s="3">
        <v>3</v>
      </c>
      <c r="M86" s="3">
        <v>0</v>
      </c>
      <c r="N86" s="3">
        <f t="shared" si="4"/>
        <v>39</v>
      </c>
      <c r="O86" s="3">
        <f>SUM(D86:M86)</f>
        <v>87</v>
      </c>
      <c r="P86" s="1">
        <v>28</v>
      </c>
      <c r="Q86" s="3">
        <f t="shared" si="7"/>
        <v>75.65217391304347</v>
      </c>
      <c r="R86" s="3"/>
    </row>
    <row r="87" spans="2:18" x14ac:dyDescent="0.25">
      <c r="B87" s="1" t="s">
        <v>155</v>
      </c>
      <c r="C87" s="1" t="s">
        <v>14</v>
      </c>
      <c r="D87" s="1">
        <v>0</v>
      </c>
      <c r="E87" s="1">
        <v>3</v>
      </c>
      <c r="F87" s="1">
        <v>3</v>
      </c>
      <c r="G87" s="1">
        <v>0</v>
      </c>
      <c r="H87" s="1">
        <v>5</v>
      </c>
      <c r="I87" s="1">
        <v>0</v>
      </c>
      <c r="J87" s="1">
        <v>0</v>
      </c>
      <c r="K87" s="1">
        <v>4</v>
      </c>
      <c r="L87" s="1">
        <v>0</v>
      </c>
      <c r="M87" s="1">
        <v>0</v>
      </c>
      <c r="N87" s="3">
        <f t="shared" si="4"/>
        <v>6</v>
      </c>
      <c r="O87" s="1">
        <v>15</v>
      </c>
      <c r="P87" s="1">
        <v>2</v>
      </c>
      <c r="Q87" s="3">
        <f t="shared" si="7"/>
        <v>88.235294117647058</v>
      </c>
      <c r="R87" s="3"/>
    </row>
    <row r="88" spans="2:18" x14ac:dyDescent="0.25">
      <c r="B88" s="1" t="s">
        <v>187</v>
      </c>
      <c r="C88" s="1" t="s">
        <v>14</v>
      </c>
      <c r="D88" s="1">
        <v>0</v>
      </c>
      <c r="E88" s="1">
        <v>4</v>
      </c>
      <c r="F88" s="1">
        <v>12</v>
      </c>
      <c r="G88" s="1">
        <v>0</v>
      </c>
      <c r="H88" s="1">
        <v>0</v>
      </c>
      <c r="I88" s="1">
        <v>0</v>
      </c>
      <c r="J88" s="1">
        <v>0</v>
      </c>
      <c r="K88" s="1">
        <v>0</v>
      </c>
      <c r="L88" s="1">
        <v>2</v>
      </c>
      <c r="M88" s="1">
        <v>0</v>
      </c>
      <c r="N88" s="3">
        <f t="shared" si="4"/>
        <v>16</v>
      </c>
      <c r="O88" s="1">
        <v>15</v>
      </c>
      <c r="P88" s="1">
        <v>0</v>
      </c>
      <c r="Q88" s="3">
        <f t="shared" si="7"/>
        <v>100</v>
      </c>
      <c r="R88" s="3"/>
    </row>
    <row r="89" spans="2:18" x14ac:dyDescent="0.25">
      <c r="B89" s="1" t="s">
        <v>131</v>
      </c>
      <c r="C89" s="1" t="s">
        <v>132</v>
      </c>
      <c r="D89" s="3">
        <v>4</v>
      </c>
      <c r="E89" s="3">
        <v>6</v>
      </c>
      <c r="F89" s="3">
        <v>3</v>
      </c>
      <c r="G89" s="3">
        <v>0</v>
      </c>
      <c r="H89" s="3">
        <v>12</v>
      </c>
      <c r="I89" s="3">
        <v>1</v>
      </c>
      <c r="J89" s="3">
        <v>11</v>
      </c>
      <c r="K89" s="3">
        <v>2</v>
      </c>
      <c r="L89" s="3">
        <v>7</v>
      </c>
      <c r="M89" s="3">
        <v>0</v>
      </c>
      <c r="N89" s="3">
        <f t="shared" si="4"/>
        <v>13</v>
      </c>
      <c r="O89" s="3">
        <f t="shared" ref="O89:O102" si="9">SUM(D89:M89)</f>
        <v>46</v>
      </c>
      <c r="P89" s="1">
        <v>4</v>
      </c>
      <c r="Q89" s="3">
        <f t="shared" si="7"/>
        <v>92</v>
      </c>
      <c r="R89" s="3"/>
    </row>
    <row r="90" spans="2:18" x14ac:dyDescent="0.25">
      <c r="B90" s="1" t="s">
        <v>22</v>
      </c>
      <c r="C90" s="1" t="s">
        <v>14</v>
      </c>
      <c r="D90" s="3">
        <v>0</v>
      </c>
      <c r="E90" s="3">
        <v>3</v>
      </c>
      <c r="F90" s="3">
        <v>1</v>
      </c>
      <c r="G90" s="3">
        <v>0</v>
      </c>
      <c r="H90" s="3">
        <v>1</v>
      </c>
      <c r="I90" s="3">
        <v>0</v>
      </c>
      <c r="J90" s="3">
        <v>0</v>
      </c>
      <c r="K90" s="3">
        <v>4</v>
      </c>
      <c r="L90" s="3">
        <v>1</v>
      </c>
      <c r="M90" s="3">
        <v>0</v>
      </c>
      <c r="N90" s="3">
        <f t="shared" si="4"/>
        <v>4</v>
      </c>
      <c r="O90" s="3">
        <f t="shared" si="9"/>
        <v>10</v>
      </c>
      <c r="P90" s="1">
        <v>5</v>
      </c>
      <c r="Q90" s="3">
        <f t="shared" si="7"/>
        <v>66.666666666666657</v>
      </c>
      <c r="R90" s="3"/>
    </row>
    <row r="91" spans="2:18" x14ac:dyDescent="0.25">
      <c r="B91" s="1" t="s">
        <v>38</v>
      </c>
      <c r="C91" s="1" t="s">
        <v>14</v>
      </c>
      <c r="D91" s="3">
        <v>4</v>
      </c>
      <c r="E91" s="3">
        <v>28</v>
      </c>
      <c r="F91" s="3">
        <v>15</v>
      </c>
      <c r="G91" s="3">
        <v>0</v>
      </c>
      <c r="H91" s="3">
        <v>3</v>
      </c>
      <c r="I91" s="3">
        <v>0</v>
      </c>
      <c r="J91" s="3">
        <v>4</v>
      </c>
      <c r="K91" s="3">
        <v>6</v>
      </c>
      <c r="L91" s="3">
        <v>3</v>
      </c>
      <c r="M91" s="3">
        <v>2</v>
      </c>
      <c r="N91" s="3">
        <f t="shared" si="4"/>
        <v>47</v>
      </c>
      <c r="O91" s="3">
        <f t="shared" si="9"/>
        <v>65</v>
      </c>
      <c r="P91" s="1">
        <v>9</v>
      </c>
      <c r="Q91" s="3">
        <f t="shared" si="7"/>
        <v>87.837837837837839</v>
      </c>
      <c r="R91" s="3"/>
    </row>
    <row r="92" spans="2:18" x14ac:dyDescent="0.25">
      <c r="B92" s="1" t="s">
        <v>25</v>
      </c>
      <c r="C92" s="1" t="s">
        <v>50</v>
      </c>
      <c r="D92" s="3">
        <v>1</v>
      </c>
      <c r="E92" s="3">
        <v>16</v>
      </c>
      <c r="F92" s="3">
        <v>4</v>
      </c>
      <c r="G92" s="3">
        <v>0</v>
      </c>
      <c r="H92" s="3">
        <v>13</v>
      </c>
      <c r="I92" s="3">
        <v>0</v>
      </c>
      <c r="J92" s="3">
        <v>2</v>
      </c>
      <c r="K92" s="3">
        <v>3</v>
      </c>
      <c r="L92" s="3">
        <v>0</v>
      </c>
      <c r="M92" s="3">
        <v>1</v>
      </c>
      <c r="N92" s="3">
        <f t="shared" si="4"/>
        <v>21</v>
      </c>
      <c r="O92" s="3">
        <f t="shared" si="9"/>
        <v>40</v>
      </c>
      <c r="P92" s="1">
        <v>5</v>
      </c>
      <c r="Q92" s="3">
        <f t="shared" si="7"/>
        <v>88.888888888888886</v>
      </c>
      <c r="R92" s="3"/>
    </row>
    <row r="93" spans="2:18" x14ac:dyDescent="0.25">
      <c r="B93" s="1" t="s">
        <v>25</v>
      </c>
      <c r="C93" s="1" t="s">
        <v>14</v>
      </c>
      <c r="D93" s="3">
        <v>1</v>
      </c>
      <c r="E93" s="3">
        <v>15</v>
      </c>
      <c r="F93" s="3">
        <v>3</v>
      </c>
      <c r="G93" s="3">
        <v>0</v>
      </c>
      <c r="H93" s="3">
        <v>1</v>
      </c>
      <c r="I93" s="3">
        <v>0</v>
      </c>
      <c r="J93" s="3">
        <v>2</v>
      </c>
      <c r="K93" s="3">
        <v>1</v>
      </c>
      <c r="L93" s="3">
        <v>1</v>
      </c>
      <c r="M93" s="3">
        <v>0</v>
      </c>
      <c r="N93" s="3">
        <f t="shared" si="4"/>
        <v>19</v>
      </c>
      <c r="O93" s="3">
        <f t="shared" si="9"/>
        <v>24</v>
      </c>
      <c r="P93" s="1">
        <v>7</v>
      </c>
      <c r="Q93" s="3">
        <f t="shared" si="7"/>
        <v>77.41935483870968</v>
      </c>
      <c r="R93" s="3"/>
    </row>
    <row r="94" spans="2:18" x14ac:dyDescent="0.25">
      <c r="B94" s="1" t="s">
        <v>136</v>
      </c>
      <c r="C94" s="1" t="s">
        <v>14</v>
      </c>
      <c r="D94" s="3">
        <v>2</v>
      </c>
      <c r="E94" s="3">
        <v>10</v>
      </c>
      <c r="F94" s="3">
        <v>3</v>
      </c>
      <c r="G94" s="3">
        <v>0</v>
      </c>
      <c r="H94" s="3">
        <v>2</v>
      </c>
      <c r="I94" s="3">
        <v>0</v>
      </c>
      <c r="J94" s="3">
        <v>4</v>
      </c>
      <c r="K94" s="3">
        <v>8</v>
      </c>
      <c r="L94" s="3">
        <v>0</v>
      </c>
      <c r="M94" s="3">
        <v>2</v>
      </c>
      <c r="N94" s="3">
        <f t="shared" si="4"/>
        <v>15</v>
      </c>
      <c r="O94" s="3">
        <f t="shared" si="9"/>
        <v>31</v>
      </c>
      <c r="P94" s="1">
        <v>3</v>
      </c>
      <c r="Q94" s="3">
        <f t="shared" si="7"/>
        <v>91.17647058823529</v>
      </c>
      <c r="R94" s="3"/>
    </row>
    <row r="95" spans="2:18" x14ac:dyDescent="0.25">
      <c r="B95" s="1" t="s">
        <v>125</v>
      </c>
      <c r="C95" s="1" t="s">
        <v>14</v>
      </c>
      <c r="D95" s="3">
        <v>20</v>
      </c>
      <c r="E95" s="3">
        <v>5</v>
      </c>
      <c r="F95" s="3">
        <v>5</v>
      </c>
      <c r="G95" s="3">
        <v>0</v>
      </c>
      <c r="H95" s="3">
        <v>10</v>
      </c>
      <c r="I95" s="3">
        <v>0</v>
      </c>
      <c r="J95" s="3">
        <v>0</v>
      </c>
      <c r="K95" s="3">
        <v>0</v>
      </c>
      <c r="L95" s="3">
        <v>0</v>
      </c>
      <c r="M95" s="3">
        <v>2</v>
      </c>
      <c r="N95" s="3">
        <f t="shared" si="4"/>
        <v>30</v>
      </c>
      <c r="O95" s="3">
        <f t="shared" si="9"/>
        <v>42</v>
      </c>
      <c r="P95" s="1">
        <v>0</v>
      </c>
      <c r="Q95" s="3">
        <f t="shared" si="7"/>
        <v>100</v>
      </c>
      <c r="R95" s="3"/>
    </row>
    <row r="96" spans="2:18" x14ac:dyDescent="0.25">
      <c r="B96" s="1" t="s">
        <v>55</v>
      </c>
      <c r="C96" s="1" t="s">
        <v>14</v>
      </c>
      <c r="D96" s="3">
        <v>11</v>
      </c>
      <c r="E96" s="3">
        <v>19</v>
      </c>
      <c r="F96" s="3">
        <v>9</v>
      </c>
      <c r="G96" s="3">
        <v>3</v>
      </c>
      <c r="H96" s="3">
        <v>10</v>
      </c>
      <c r="I96" s="3">
        <v>0</v>
      </c>
      <c r="J96" s="3">
        <v>3</v>
      </c>
      <c r="K96" s="3">
        <v>11</v>
      </c>
      <c r="L96" s="3">
        <v>5</v>
      </c>
      <c r="M96" s="3">
        <v>0</v>
      </c>
      <c r="N96" s="3">
        <f t="shared" si="4"/>
        <v>42</v>
      </c>
      <c r="O96" s="3">
        <f t="shared" si="9"/>
        <v>71</v>
      </c>
      <c r="P96" s="1">
        <v>7</v>
      </c>
      <c r="Q96" s="3">
        <f t="shared" si="7"/>
        <v>91.025641025641022</v>
      </c>
      <c r="R96" s="3"/>
    </row>
    <row r="97" spans="2:20" x14ac:dyDescent="0.25">
      <c r="B97" s="1" t="s">
        <v>45</v>
      </c>
      <c r="C97" s="1" t="s">
        <v>14</v>
      </c>
      <c r="D97" s="3">
        <v>7</v>
      </c>
      <c r="E97" s="3">
        <v>2</v>
      </c>
      <c r="F97" s="3">
        <v>21</v>
      </c>
      <c r="G97" s="3">
        <v>1</v>
      </c>
      <c r="H97" s="3">
        <v>15</v>
      </c>
      <c r="I97" s="3">
        <v>0</v>
      </c>
      <c r="J97" s="3">
        <v>0</v>
      </c>
      <c r="K97" s="3">
        <v>4</v>
      </c>
      <c r="L97" s="3">
        <v>2</v>
      </c>
      <c r="M97" s="3">
        <v>0</v>
      </c>
      <c r="N97" s="3">
        <f t="shared" si="4"/>
        <v>31</v>
      </c>
      <c r="O97" s="3">
        <f t="shared" si="9"/>
        <v>52</v>
      </c>
      <c r="P97" s="1">
        <v>13</v>
      </c>
      <c r="Q97" s="3">
        <f t="shared" si="7"/>
        <v>80</v>
      </c>
      <c r="R97" s="3"/>
    </row>
    <row r="98" spans="2:20" x14ac:dyDescent="0.25">
      <c r="B98" s="1" t="s">
        <v>103</v>
      </c>
      <c r="C98" s="1" t="s">
        <v>14</v>
      </c>
      <c r="D98" s="3">
        <v>4</v>
      </c>
      <c r="E98" s="3">
        <v>6</v>
      </c>
      <c r="F98" s="3">
        <v>15</v>
      </c>
      <c r="G98" s="3"/>
      <c r="H98" s="3">
        <v>5</v>
      </c>
      <c r="I98" s="3">
        <v>2</v>
      </c>
      <c r="J98" s="3">
        <v>1</v>
      </c>
      <c r="K98" s="3"/>
      <c r="L98" s="3"/>
      <c r="M98" s="3"/>
      <c r="N98" s="3">
        <f t="shared" si="4"/>
        <v>25</v>
      </c>
      <c r="O98" s="3">
        <f t="shared" si="9"/>
        <v>33</v>
      </c>
      <c r="P98" s="1">
        <v>2</v>
      </c>
      <c r="Q98" s="3">
        <f t="shared" si="7"/>
        <v>94.285714285714278</v>
      </c>
      <c r="R98" s="3"/>
    </row>
    <row r="99" spans="2:20" x14ac:dyDescent="0.25">
      <c r="B99" s="1" t="s">
        <v>130</v>
      </c>
      <c r="C99" s="1" t="s">
        <v>14</v>
      </c>
      <c r="D99" s="3"/>
      <c r="E99" s="3">
        <v>7</v>
      </c>
      <c r="F99" s="3">
        <v>2</v>
      </c>
      <c r="G99" s="3"/>
      <c r="H99" s="3">
        <v>2</v>
      </c>
      <c r="I99" s="3"/>
      <c r="J99" s="3"/>
      <c r="K99" s="3"/>
      <c r="L99" s="3"/>
      <c r="M99" s="3"/>
      <c r="N99" s="3">
        <f t="shared" si="4"/>
        <v>9</v>
      </c>
      <c r="O99" s="3">
        <f t="shared" si="9"/>
        <v>11</v>
      </c>
      <c r="P99" s="1">
        <v>3</v>
      </c>
      <c r="Q99" s="3">
        <f t="shared" si="7"/>
        <v>78.571428571428569</v>
      </c>
      <c r="R99" s="3"/>
    </row>
    <row r="100" spans="2:20" x14ac:dyDescent="0.25">
      <c r="B100" s="1" t="s">
        <v>66</v>
      </c>
      <c r="C100" s="1" t="s">
        <v>14</v>
      </c>
      <c r="D100" s="3">
        <v>3</v>
      </c>
      <c r="E100" s="3">
        <v>4</v>
      </c>
      <c r="F100" s="3">
        <v>10</v>
      </c>
      <c r="G100" s="3">
        <v>0</v>
      </c>
      <c r="H100" s="3">
        <v>6</v>
      </c>
      <c r="I100" s="3">
        <v>1</v>
      </c>
      <c r="J100" s="3">
        <v>2</v>
      </c>
      <c r="K100" s="3">
        <v>2</v>
      </c>
      <c r="L100" s="3">
        <v>1</v>
      </c>
      <c r="M100" s="3">
        <v>0</v>
      </c>
      <c r="N100" s="3">
        <f t="shared" si="4"/>
        <v>17</v>
      </c>
      <c r="O100" s="3">
        <f t="shared" si="9"/>
        <v>29</v>
      </c>
      <c r="P100" s="1">
        <v>1</v>
      </c>
      <c r="Q100" s="3">
        <f t="shared" si="7"/>
        <v>96.666666666666671</v>
      </c>
      <c r="R100" s="3"/>
    </row>
    <row r="101" spans="2:20" x14ac:dyDescent="0.25">
      <c r="B101" s="1" t="s">
        <v>92</v>
      </c>
      <c r="C101" s="1" t="s">
        <v>14</v>
      </c>
      <c r="D101" s="3">
        <v>0</v>
      </c>
      <c r="E101" s="3">
        <v>1</v>
      </c>
      <c r="F101" s="3">
        <v>2</v>
      </c>
      <c r="G101" s="3">
        <v>0</v>
      </c>
      <c r="H101" s="3">
        <v>10</v>
      </c>
      <c r="I101" s="3">
        <v>0</v>
      </c>
      <c r="J101" s="3">
        <v>4</v>
      </c>
      <c r="K101" s="3">
        <v>0</v>
      </c>
      <c r="L101" s="3">
        <v>0</v>
      </c>
      <c r="M101" s="3">
        <v>0</v>
      </c>
      <c r="N101" s="3">
        <f t="shared" ref="N101:N155" si="10">SUM(D101:G101)</f>
        <v>3</v>
      </c>
      <c r="O101" s="3">
        <f t="shared" si="9"/>
        <v>17</v>
      </c>
      <c r="P101" s="1">
        <v>1</v>
      </c>
      <c r="Q101" s="3">
        <f t="shared" si="7"/>
        <v>94.444444444444443</v>
      </c>
      <c r="R101" s="3"/>
    </row>
    <row r="102" spans="2:20" x14ac:dyDescent="0.25">
      <c r="B102" s="1" t="s">
        <v>70</v>
      </c>
      <c r="C102" s="1" t="s">
        <v>35</v>
      </c>
      <c r="D102" s="3">
        <v>0</v>
      </c>
      <c r="E102" s="3">
        <v>2</v>
      </c>
      <c r="F102" s="3">
        <v>6</v>
      </c>
      <c r="G102" s="3">
        <v>0</v>
      </c>
      <c r="H102" s="3">
        <v>9</v>
      </c>
      <c r="I102" s="3">
        <v>0</v>
      </c>
      <c r="J102" s="3">
        <v>0</v>
      </c>
      <c r="K102" s="3">
        <v>0</v>
      </c>
      <c r="L102" s="3">
        <v>0</v>
      </c>
      <c r="M102" s="3">
        <v>1</v>
      </c>
      <c r="N102" s="3">
        <f t="shared" si="10"/>
        <v>8</v>
      </c>
      <c r="O102" s="3">
        <f t="shared" si="9"/>
        <v>18</v>
      </c>
      <c r="P102" s="1">
        <v>1</v>
      </c>
      <c r="Q102" s="3">
        <f t="shared" si="7"/>
        <v>94.73684210526315</v>
      </c>
      <c r="R102" s="3"/>
    </row>
    <row r="103" spans="2:20" x14ac:dyDescent="0.25">
      <c r="B103" s="1" t="s">
        <v>179</v>
      </c>
      <c r="C103" s="1" t="s">
        <v>14</v>
      </c>
      <c r="D103" s="1">
        <v>2</v>
      </c>
      <c r="E103" s="1">
        <v>4</v>
      </c>
      <c r="F103" s="1">
        <v>3</v>
      </c>
      <c r="G103" s="1">
        <v>0</v>
      </c>
      <c r="H103" s="1">
        <v>12</v>
      </c>
      <c r="I103" s="1">
        <v>0</v>
      </c>
      <c r="J103" s="1">
        <v>0</v>
      </c>
      <c r="K103" s="1">
        <v>0</v>
      </c>
      <c r="L103" s="1">
        <v>1</v>
      </c>
      <c r="M103" s="1">
        <v>2</v>
      </c>
      <c r="N103" s="3">
        <f t="shared" si="10"/>
        <v>9</v>
      </c>
      <c r="O103" s="1">
        <v>24</v>
      </c>
      <c r="P103" s="1">
        <v>5</v>
      </c>
      <c r="Q103" s="3">
        <f t="shared" si="7"/>
        <v>82.758620689655174</v>
      </c>
      <c r="R103" s="3"/>
    </row>
    <row r="104" spans="2:20" x14ac:dyDescent="0.25">
      <c r="B104" s="1" t="s">
        <v>121</v>
      </c>
      <c r="C104" s="1" t="s">
        <v>14</v>
      </c>
      <c r="D104" s="3"/>
      <c r="E104" s="3"/>
      <c r="F104" s="3">
        <v>11</v>
      </c>
      <c r="G104" s="3"/>
      <c r="H104" s="3">
        <v>5</v>
      </c>
      <c r="I104" s="3"/>
      <c r="J104" s="3">
        <v>2</v>
      </c>
      <c r="K104" s="3">
        <v>3</v>
      </c>
      <c r="L104" s="3"/>
      <c r="M104" s="3"/>
      <c r="N104" s="3">
        <f t="shared" si="10"/>
        <v>11</v>
      </c>
      <c r="O104" s="3">
        <f>SUM(D104:M104)</f>
        <v>21</v>
      </c>
      <c r="Q104" s="3">
        <f t="shared" si="7"/>
        <v>100</v>
      </c>
      <c r="R104" s="3"/>
    </row>
    <row r="105" spans="2:20" x14ac:dyDescent="0.25">
      <c r="B105" s="1" t="s">
        <v>184</v>
      </c>
      <c r="C105" s="16" t="s">
        <v>35</v>
      </c>
      <c r="D105" s="1">
        <v>10</v>
      </c>
      <c r="E105" s="1">
        <v>11</v>
      </c>
      <c r="F105" s="1">
        <v>1</v>
      </c>
      <c r="G105" s="1">
        <v>1</v>
      </c>
      <c r="H105" s="1">
        <v>10</v>
      </c>
      <c r="I105" s="1">
        <v>1</v>
      </c>
      <c r="J105" s="1">
        <v>5</v>
      </c>
      <c r="K105" s="1">
        <v>4</v>
      </c>
      <c r="L105" s="1">
        <v>3</v>
      </c>
      <c r="M105" s="1">
        <v>11</v>
      </c>
      <c r="N105" s="3">
        <f t="shared" si="10"/>
        <v>23</v>
      </c>
      <c r="O105" s="1">
        <v>64</v>
      </c>
      <c r="P105" s="1">
        <v>16</v>
      </c>
      <c r="Q105" s="3">
        <f t="shared" si="7"/>
        <v>80</v>
      </c>
      <c r="R105" s="3"/>
    </row>
    <row r="106" spans="2:20" x14ac:dyDescent="0.25">
      <c r="B106" s="1" t="s">
        <v>34</v>
      </c>
      <c r="C106" s="1" t="s">
        <v>35</v>
      </c>
      <c r="D106" s="3">
        <v>3</v>
      </c>
      <c r="E106" s="3">
        <v>2</v>
      </c>
      <c r="F106" s="3">
        <v>6</v>
      </c>
      <c r="G106" s="3">
        <v>0</v>
      </c>
      <c r="H106" s="3">
        <v>7</v>
      </c>
      <c r="I106" s="3">
        <v>1</v>
      </c>
      <c r="J106" s="3">
        <v>1</v>
      </c>
      <c r="K106" s="3">
        <v>7</v>
      </c>
      <c r="L106" s="3">
        <v>3</v>
      </c>
      <c r="M106" s="3">
        <v>1</v>
      </c>
      <c r="N106" s="3">
        <f t="shared" si="10"/>
        <v>11</v>
      </c>
      <c r="O106" s="3">
        <f>SUM(D106:M106)</f>
        <v>31</v>
      </c>
      <c r="P106" s="1">
        <v>3</v>
      </c>
      <c r="Q106" s="3">
        <f t="shared" si="7"/>
        <v>91.17647058823529</v>
      </c>
      <c r="R106" s="3"/>
    </row>
    <row r="107" spans="2:20" x14ac:dyDescent="0.25">
      <c r="B107" s="1" t="s">
        <v>168</v>
      </c>
      <c r="C107" s="1" t="s">
        <v>14</v>
      </c>
      <c r="D107" s="1">
        <v>1</v>
      </c>
      <c r="E107" s="1">
        <v>2</v>
      </c>
      <c r="F107" s="1">
        <v>14</v>
      </c>
      <c r="G107" s="1">
        <v>1</v>
      </c>
      <c r="H107" s="1">
        <v>0</v>
      </c>
      <c r="I107" s="1">
        <v>0</v>
      </c>
      <c r="J107" s="1">
        <v>0</v>
      </c>
      <c r="K107" s="1">
        <v>0</v>
      </c>
      <c r="L107" s="1">
        <v>1</v>
      </c>
      <c r="M107" s="1">
        <v>0</v>
      </c>
      <c r="N107" s="3">
        <f t="shared" si="10"/>
        <v>18</v>
      </c>
      <c r="O107" s="1">
        <v>19</v>
      </c>
      <c r="P107" s="1">
        <v>0</v>
      </c>
      <c r="Q107" s="3">
        <f t="shared" si="7"/>
        <v>100</v>
      </c>
      <c r="R107" s="3"/>
    </row>
    <row r="108" spans="2:20" x14ac:dyDescent="0.25">
      <c r="B108" s="1" t="s">
        <v>160</v>
      </c>
      <c r="C108" s="1" t="s">
        <v>14</v>
      </c>
      <c r="D108" s="1">
        <v>0</v>
      </c>
      <c r="E108" s="1">
        <v>2</v>
      </c>
      <c r="F108" s="1">
        <v>10</v>
      </c>
      <c r="G108" s="1">
        <v>0</v>
      </c>
      <c r="H108" s="1">
        <v>0</v>
      </c>
      <c r="I108" s="1">
        <v>2</v>
      </c>
      <c r="J108" s="1">
        <v>2</v>
      </c>
      <c r="K108" s="1">
        <v>0</v>
      </c>
      <c r="L108" s="1">
        <v>0</v>
      </c>
      <c r="M108" s="1">
        <v>2</v>
      </c>
      <c r="N108" s="3">
        <f t="shared" si="10"/>
        <v>12</v>
      </c>
      <c r="O108" s="1">
        <v>18</v>
      </c>
      <c r="P108" s="1">
        <v>0</v>
      </c>
      <c r="Q108" s="3">
        <f t="shared" si="7"/>
        <v>100</v>
      </c>
      <c r="R108" s="3"/>
    </row>
    <row r="109" spans="2:20" x14ac:dyDescent="0.25">
      <c r="B109" s="1" t="s">
        <v>94</v>
      </c>
      <c r="C109" s="1" t="s">
        <v>14</v>
      </c>
      <c r="D109" s="3">
        <v>1</v>
      </c>
      <c r="E109" s="3"/>
      <c r="F109" s="3">
        <v>5</v>
      </c>
      <c r="G109" s="3"/>
      <c r="H109" s="3">
        <v>3</v>
      </c>
      <c r="I109" s="3"/>
      <c r="J109" s="3"/>
      <c r="K109" s="3">
        <v>1</v>
      </c>
      <c r="L109" s="3">
        <v>1</v>
      </c>
      <c r="M109" s="3"/>
      <c r="N109" s="3">
        <f t="shared" si="10"/>
        <v>6</v>
      </c>
      <c r="O109" s="3">
        <f>SUM(D109:M109)</f>
        <v>11</v>
      </c>
      <c r="P109" s="1">
        <v>4</v>
      </c>
      <c r="Q109" s="3">
        <f t="shared" si="7"/>
        <v>73.333333333333329</v>
      </c>
      <c r="R109" s="3"/>
    </row>
    <row r="110" spans="2:20" x14ac:dyDescent="0.25">
      <c r="B110" s="1" t="s">
        <v>111</v>
      </c>
      <c r="C110" s="1" t="s">
        <v>14</v>
      </c>
      <c r="D110" s="3"/>
      <c r="E110" s="3">
        <v>2</v>
      </c>
      <c r="F110" s="3"/>
      <c r="G110" s="3"/>
      <c r="H110" s="3">
        <v>4</v>
      </c>
      <c r="I110" s="3">
        <v>2</v>
      </c>
      <c r="J110" s="3"/>
      <c r="K110" s="3"/>
      <c r="L110" s="3">
        <v>1</v>
      </c>
      <c r="M110" s="3"/>
      <c r="N110" s="3">
        <f t="shared" si="10"/>
        <v>2</v>
      </c>
      <c r="O110" s="3">
        <f>SUM(D110:M110)</f>
        <v>9</v>
      </c>
      <c r="P110" s="1">
        <v>1</v>
      </c>
      <c r="Q110" s="3">
        <f t="shared" si="7"/>
        <v>90</v>
      </c>
      <c r="R110" s="3"/>
    </row>
    <row r="111" spans="2:20" x14ac:dyDescent="0.25">
      <c r="B111" s="1" t="s">
        <v>117</v>
      </c>
      <c r="C111" s="1" t="s">
        <v>14</v>
      </c>
      <c r="D111" s="3">
        <v>11</v>
      </c>
      <c r="E111" s="3">
        <v>10</v>
      </c>
      <c r="F111" s="3">
        <v>7</v>
      </c>
      <c r="G111" s="3">
        <v>0</v>
      </c>
      <c r="H111" s="3">
        <v>2</v>
      </c>
      <c r="I111" s="3">
        <v>0</v>
      </c>
      <c r="J111" s="3">
        <v>3</v>
      </c>
      <c r="K111" s="3">
        <v>2</v>
      </c>
      <c r="L111" s="3">
        <v>1</v>
      </c>
      <c r="M111" s="3">
        <v>3</v>
      </c>
      <c r="N111" s="3">
        <f t="shared" si="10"/>
        <v>28</v>
      </c>
      <c r="O111" s="3">
        <f>SUM(D111:M111)</f>
        <v>39</v>
      </c>
      <c r="P111" s="1">
        <v>138</v>
      </c>
      <c r="Q111" s="3">
        <f t="shared" si="7"/>
        <v>22.033898305084744</v>
      </c>
      <c r="R111" s="3"/>
      <c r="T111" s="3"/>
    </row>
    <row r="112" spans="2:20" x14ac:dyDescent="0.25">
      <c r="B112" s="1" t="s">
        <v>182</v>
      </c>
      <c r="C112" s="1" t="s">
        <v>14</v>
      </c>
      <c r="D112" s="1">
        <v>22</v>
      </c>
      <c r="E112" s="1">
        <v>42</v>
      </c>
      <c r="F112" s="1">
        <v>18</v>
      </c>
      <c r="G112" s="1">
        <v>0</v>
      </c>
      <c r="H112" s="1">
        <v>8</v>
      </c>
      <c r="I112" s="1">
        <v>0</v>
      </c>
      <c r="J112" s="1">
        <v>0</v>
      </c>
      <c r="K112" s="1">
        <v>0</v>
      </c>
      <c r="L112" s="1">
        <v>0</v>
      </c>
      <c r="M112" s="1">
        <v>0</v>
      </c>
      <c r="N112" s="3">
        <f t="shared" si="10"/>
        <v>82</v>
      </c>
      <c r="O112" s="1">
        <v>90</v>
      </c>
      <c r="P112" s="1">
        <v>0</v>
      </c>
      <c r="Q112" s="3">
        <f t="shared" si="7"/>
        <v>100</v>
      </c>
      <c r="R112" s="3"/>
    </row>
    <row r="113" spans="1:18" x14ac:dyDescent="0.25">
      <c r="B113" s="1" t="s">
        <v>75</v>
      </c>
      <c r="C113" s="1" t="s">
        <v>14</v>
      </c>
      <c r="D113" s="3">
        <v>3</v>
      </c>
      <c r="E113" s="3">
        <v>9</v>
      </c>
      <c r="F113" s="3">
        <v>6</v>
      </c>
      <c r="G113" s="3">
        <v>9</v>
      </c>
      <c r="H113" s="3">
        <v>9</v>
      </c>
      <c r="I113" s="3">
        <v>0</v>
      </c>
      <c r="J113" s="3">
        <v>0</v>
      </c>
      <c r="K113" s="3">
        <v>2</v>
      </c>
      <c r="L113" s="3">
        <v>3</v>
      </c>
      <c r="M113" s="3">
        <v>2</v>
      </c>
      <c r="N113" s="3">
        <f t="shared" si="10"/>
        <v>27</v>
      </c>
      <c r="O113" s="3">
        <f t="shared" ref="O113:O131" si="11">SUM(D113:M113)</f>
        <v>43</v>
      </c>
      <c r="P113" s="1">
        <v>3</v>
      </c>
      <c r="Q113" s="3">
        <f t="shared" si="7"/>
        <v>93.478260869565219</v>
      </c>
      <c r="R113" s="3"/>
    </row>
    <row r="114" spans="1:18" x14ac:dyDescent="0.25">
      <c r="B114" s="1" t="s">
        <v>36</v>
      </c>
      <c r="C114" s="1" t="s">
        <v>14</v>
      </c>
      <c r="D114" s="3">
        <v>2</v>
      </c>
      <c r="E114" s="3">
        <v>4</v>
      </c>
      <c r="F114" s="3">
        <v>1</v>
      </c>
      <c r="G114" s="3">
        <v>0</v>
      </c>
      <c r="H114" s="3">
        <v>4</v>
      </c>
      <c r="I114" s="3">
        <v>0</v>
      </c>
      <c r="J114" s="3">
        <v>1</v>
      </c>
      <c r="K114" s="3">
        <v>4</v>
      </c>
      <c r="L114" s="3">
        <v>0</v>
      </c>
      <c r="M114" s="3">
        <v>0</v>
      </c>
      <c r="N114" s="3">
        <f t="shared" si="10"/>
        <v>7</v>
      </c>
      <c r="O114" s="3">
        <f t="shared" si="11"/>
        <v>16</v>
      </c>
      <c r="P114" s="1">
        <v>4</v>
      </c>
      <c r="Q114" s="3">
        <f t="shared" si="7"/>
        <v>80</v>
      </c>
      <c r="R114" s="3"/>
    </row>
    <row r="115" spans="1:18" x14ac:dyDescent="0.25">
      <c r="B115" s="1" t="s">
        <v>122</v>
      </c>
      <c r="C115" s="1" t="s">
        <v>14</v>
      </c>
      <c r="D115" s="3"/>
      <c r="E115" s="3"/>
      <c r="F115" s="3">
        <v>4</v>
      </c>
      <c r="G115" s="3"/>
      <c r="H115" s="3"/>
      <c r="I115" s="3"/>
      <c r="J115" s="3"/>
      <c r="K115" s="3">
        <v>2</v>
      </c>
      <c r="L115" s="3"/>
      <c r="M115" s="3">
        <v>1</v>
      </c>
      <c r="N115" s="3">
        <f t="shared" si="10"/>
        <v>4</v>
      </c>
      <c r="O115" s="3">
        <f t="shared" si="11"/>
        <v>7</v>
      </c>
      <c r="Q115" s="3">
        <f t="shared" si="7"/>
        <v>100</v>
      </c>
      <c r="R115" s="3"/>
    </row>
    <row r="116" spans="1:18" x14ac:dyDescent="0.25">
      <c r="B116" s="1" t="s">
        <v>13</v>
      </c>
      <c r="C116" s="1" t="s">
        <v>35</v>
      </c>
      <c r="D116" s="3">
        <v>8</v>
      </c>
      <c r="E116" s="3">
        <v>22</v>
      </c>
      <c r="F116" s="3">
        <v>16</v>
      </c>
      <c r="G116" s="3">
        <v>0</v>
      </c>
      <c r="H116" s="3">
        <v>16</v>
      </c>
      <c r="I116" s="3">
        <v>0</v>
      </c>
      <c r="J116" s="3">
        <v>9</v>
      </c>
      <c r="K116" s="3">
        <v>2</v>
      </c>
      <c r="L116" s="3">
        <v>1</v>
      </c>
      <c r="M116" s="3">
        <v>9</v>
      </c>
      <c r="N116" s="3">
        <f t="shared" si="10"/>
        <v>46</v>
      </c>
      <c r="O116" s="3">
        <f t="shared" si="11"/>
        <v>83</v>
      </c>
      <c r="P116" s="1">
        <v>12</v>
      </c>
      <c r="Q116" s="3">
        <f t="shared" si="7"/>
        <v>87.368421052631589</v>
      </c>
      <c r="R116" s="3"/>
    </row>
    <row r="117" spans="1:18" x14ac:dyDescent="0.25">
      <c r="B117" s="1" t="s">
        <v>28</v>
      </c>
      <c r="C117" s="1" t="s">
        <v>14</v>
      </c>
      <c r="D117" s="3">
        <v>0</v>
      </c>
      <c r="E117" s="3">
        <v>8</v>
      </c>
      <c r="F117" s="3">
        <v>1</v>
      </c>
      <c r="G117" s="3">
        <v>0</v>
      </c>
      <c r="H117" s="3">
        <v>9</v>
      </c>
      <c r="I117" s="3">
        <v>0</v>
      </c>
      <c r="J117" s="3"/>
      <c r="K117" s="3">
        <v>6</v>
      </c>
      <c r="L117" s="3"/>
      <c r="M117" s="3">
        <v>0</v>
      </c>
      <c r="N117" s="3">
        <f t="shared" si="10"/>
        <v>9</v>
      </c>
      <c r="O117" s="3">
        <f t="shared" si="11"/>
        <v>24</v>
      </c>
      <c r="Q117" s="3">
        <f t="shared" si="7"/>
        <v>100</v>
      </c>
      <c r="R117" s="3"/>
    </row>
    <row r="118" spans="1:18" x14ac:dyDescent="0.25">
      <c r="B118" s="1" t="s">
        <v>86</v>
      </c>
      <c r="C118" s="1" t="s">
        <v>14</v>
      </c>
      <c r="D118" s="3">
        <v>4</v>
      </c>
      <c r="E118" s="3">
        <v>2</v>
      </c>
      <c r="F118" s="3">
        <v>5</v>
      </c>
      <c r="G118" s="3"/>
      <c r="H118" s="3">
        <v>4</v>
      </c>
      <c r="I118" s="3"/>
      <c r="J118" s="3"/>
      <c r="K118" s="3">
        <v>1</v>
      </c>
      <c r="L118" s="3">
        <v>2</v>
      </c>
      <c r="M118" s="3"/>
      <c r="N118" s="3">
        <f t="shared" si="10"/>
        <v>11</v>
      </c>
      <c r="O118" s="3">
        <f t="shared" si="11"/>
        <v>18</v>
      </c>
      <c r="P118" s="1">
        <v>3</v>
      </c>
      <c r="Q118" s="3">
        <f t="shared" si="7"/>
        <v>85.714285714285708</v>
      </c>
      <c r="R118" s="3"/>
    </row>
    <row r="119" spans="1:18" x14ac:dyDescent="0.25">
      <c r="B119" s="1" t="s">
        <v>40</v>
      </c>
      <c r="C119" s="1" t="s">
        <v>14</v>
      </c>
      <c r="D119" s="3">
        <v>1</v>
      </c>
      <c r="E119" s="3">
        <v>2</v>
      </c>
      <c r="F119" s="3">
        <v>0</v>
      </c>
      <c r="G119" s="3">
        <v>0</v>
      </c>
      <c r="H119" s="3">
        <v>6</v>
      </c>
      <c r="I119" s="3">
        <v>0</v>
      </c>
      <c r="J119" s="3">
        <v>0</v>
      </c>
      <c r="K119" s="3">
        <v>1</v>
      </c>
      <c r="L119" s="3">
        <v>3</v>
      </c>
      <c r="M119" s="3">
        <v>3</v>
      </c>
      <c r="N119" s="3">
        <f t="shared" si="10"/>
        <v>3</v>
      </c>
      <c r="O119" s="3">
        <f t="shared" si="11"/>
        <v>16</v>
      </c>
      <c r="P119" s="1">
        <v>4</v>
      </c>
      <c r="Q119" s="3">
        <f t="shared" si="7"/>
        <v>80</v>
      </c>
      <c r="R119" s="3"/>
    </row>
    <row r="120" spans="1:18" x14ac:dyDescent="0.25">
      <c r="B120" s="1" t="s">
        <v>69</v>
      </c>
      <c r="C120" s="1" t="s">
        <v>14</v>
      </c>
      <c r="D120" s="3">
        <v>8</v>
      </c>
      <c r="E120" s="3">
        <v>19</v>
      </c>
      <c r="F120" s="3">
        <v>5</v>
      </c>
      <c r="G120" s="3">
        <v>2</v>
      </c>
      <c r="H120" s="3">
        <v>6</v>
      </c>
      <c r="I120" s="3">
        <v>0</v>
      </c>
      <c r="J120" s="3">
        <v>0</v>
      </c>
      <c r="K120" s="3">
        <v>3</v>
      </c>
      <c r="L120" s="3">
        <v>1</v>
      </c>
      <c r="M120" s="3">
        <v>4</v>
      </c>
      <c r="N120" s="3">
        <f t="shared" si="10"/>
        <v>34</v>
      </c>
      <c r="O120" s="3">
        <f t="shared" si="11"/>
        <v>48</v>
      </c>
      <c r="P120" s="1">
        <v>131</v>
      </c>
      <c r="Q120" s="3">
        <f t="shared" si="7"/>
        <v>26.815642458100559</v>
      </c>
      <c r="R120" s="3"/>
    </row>
    <row r="121" spans="1:18" x14ac:dyDescent="0.25">
      <c r="B121" s="1" t="s">
        <v>21</v>
      </c>
      <c r="C121" s="1" t="s">
        <v>14</v>
      </c>
      <c r="D121" s="3">
        <v>3</v>
      </c>
      <c r="E121" s="3">
        <v>1</v>
      </c>
      <c r="F121" s="3">
        <v>2</v>
      </c>
      <c r="G121" s="3">
        <v>3</v>
      </c>
      <c r="H121" s="3">
        <v>2</v>
      </c>
      <c r="I121" s="3">
        <v>1</v>
      </c>
      <c r="J121" s="3">
        <v>3</v>
      </c>
      <c r="K121" s="3">
        <v>4</v>
      </c>
      <c r="L121" s="3">
        <v>4</v>
      </c>
      <c r="M121" s="3">
        <v>2</v>
      </c>
      <c r="N121" s="3">
        <f t="shared" si="10"/>
        <v>9</v>
      </c>
      <c r="O121" s="3">
        <f t="shared" si="11"/>
        <v>25</v>
      </c>
      <c r="P121" s="1">
        <v>1</v>
      </c>
      <c r="Q121" s="3">
        <f t="shared" si="7"/>
        <v>96.15384615384616</v>
      </c>
      <c r="R121" s="3"/>
    </row>
    <row r="122" spans="1:18" x14ac:dyDescent="0.25">
      <c r="B122" s="1" t="s">
        <v>93</v>
      </c>
      <c r="C122" s="1" t="s">
        <v>14</v>
      </c>
      <c r="D122" s="3">
        <v>2</v>
      </c>
      <c r="E122" s="3">
        <v>8</v>
      </c>
      <c r="F122" s="3">
        <v>13</v>
      </c>
      <c r="G122" s="3">
        <v>1</v>
      </c>
      <c r="H122" s="3">
        <v>3</v>
      </c>
      <c r="I122" s="3"/>
      <c r="J122" s="3">
        <v>2</v>
      </c>
      <c r="K122" s="3">
        <v>5</v>
      </c>
      <c r="L122" s="3"/>
      <c r="M122" s="3"/>
      <c r="N122" s="3">
        <f t="shared" si="10"/>
        <v>24</v>
      </c>
      <c r="O122" s="3">
        <f t="shared" si="11"/>
        <v>34</v>
      </c>
      <c r="P122" s="1">
        <v>9</v>
      </c>
      <c r="Q122" s="3">
        <f t="shared" si="7"/>
        <v>79.069767441860463</v>
      </c>
      <c r="R122" s="3"/>
    </row>
    <row r="123" spans="1:18" x14ac:dyDescent="0.25">
      <c r="B123" s="1" t="s">
        <v>31</v>
      </c>
      <c r="C123" s="1" t="s">
        <v>14</v>
      </c>
      <c r="D123" s="3">
        <v>1</v>
      </c>
      <c r="E123" s="3">
        <v>1</v>
      </c>
      <c r="F123" s="3">
        <v>0</v>
      </c>
      <c r="G123" s="3">
        <v>0</v>
      </c>
      <c r="H123" s="3">
        <v>4</v>
      </c>
      <c r="I123" s="3">
        <v>0</v>
      </c>
      <c r="J123" s="3">
        <v>0</v>
      </c>
      <c r="K123" s="3">
        <v>3</v>
      </c>
      <c r="L123" s="3">
        <v>1</v>
      </c>
      <c r="M123" s="3"/>
      <c r="N123" s="3">
        <f t="shared" si="10"/>
        <v>2</v>
      </c>
      <c r="O123" s="3">
        <f t="shared" si="11"/>
        <v>10</v>
      </c>
      <c r="P123" s="1">
        <v>1</v>
      </c>
      <c r="Q123" s="3">
        <f t="shared" si="7"/>
        <v>90.909090909090907</v>
      </c>
      <c r="R123" s="3"/>
    </row>
    <row r="124" spans="1:18" x14ac:dyDescent="0.25">
      <c r="B124" s="1" t="s">
        <v>149</v>
      </c>
      <c r="C124" s="1" t="s">
        <v>10</v>
      </c>
      <c r="D124" s="3">
        <v>3</v>
      </c>
      <c r="E124" s="3">
        <v>1</v>
      </c>
      <c r="F124" s="3">
        <v>1</v>
      </c>
      <c r="G124" s="3">
        <v>1</v>
      </c>
      <c r="H124" s="3">
        <v>3</v>
      </c>
      <c r="I124" s="3">
        <v>0</v>
      </c>
      <c r="J124" s="3">
        <v>1</v>
      </c>
      <c r="K124" s="3">
        <v>0</v>
      </c>
      <c r="L124" s="3">
        <v>0</v>
      </c>
      <c r="M124" s="3">
        <v>0</v>
      </c>
      <c r="N124" s="3">
        <f t="shared" si="10"/>
        <v>6</v>
      </c>
      <c r="O124" s="3">
        <f t="shared" si="11"/>
        <v>10</v>
      </c>
      <c r="P124" s="1">
        <v>1</v>
      </c>
      <c r="Q124" s="3">
        <f t="shared" si="7"/>
        <v>90.909090909090907</v>
      </c>
      <c r="R124" s="3"/>
    </row>
    <row r="125" spans="1:18" x14ac:dyDescent="0.25">
      <c r="B125" s="1" t="s">
        <v>47</v>
      </c>
      <c r="C125" s="1" t="s">
        <v>10</v>
      </c>
      <c r="D125" s="3">
        <v>46</v>
      </c>
      <c r="E125" s="3">
        <v>4</v>
      </c>
      <c r="F125" s="3">
        <v>4</v>
      </c>
      <c r="G125" s="3">
        <v>3</v>
      </c>
      <c r="H125" s="3">
        <v>12</v>
      </c>
      <c r="I125" s="3">
        <v>4</v>
      </c>
      <c r="J125" s="3">
        <v>20</v>
      </c>
      <c r="K125" s="3">
        <v>0</v>
      </c>
      <c r="L125" s="3">
        <v>3</v>
      </c>
      <c r="M125" s="3">
        <v>4</v>
      </c>
      <c r="N125" s="3">
        <f t="shared" si="10"/>
        <v>57</v>
      </c>
      <c r="O125" s="3">
        <f t="shared" si="11"/>
        <v>100</v>
      </c>
      <c r="P125" s="1">
        <v>11</v>
      </c>
      <c r="Q125" s="3">
        <f t="shared" si="7"/>
        <v>90.090090090090087</v>
      </c>
      <c r="R125" s="3"/>
    </row>
    <row r="126" spans="1:18" x14ac:dyDescent="0.25">
      <c r="B126" s="1" t="s">
        <v>9</v>
      </c>
      <c r="C126" s="1" t="s">
        <v>10</v>
      </c>
      <c r="D126" s="3">
        <v>8</v>
      </c>
      <c r="E126" s="3">
        <v>17</v>
      </c>
      <c r="F126" s="3">
        <v>8</v>
      </c>
      <c r="G126" s="3">
        <v>5</v>
      </c>
      <c r="H126" s="3">
        <v>27</v>
      </c>
      <c r="I126" s="3">
        <v>3</v>
      </c>
      <c r="J126" s="3">
        <v>15</v>
      </c>
      <c r="K126" s="3">
        <v>10</v>
      </c>
      <c r="L126" s="3">
        <v>5</v>
      </c>
      <c r="M126" s="3">
        <v>1</v>
      </c>
      <c r="N126" s="3">
        <f t="shared" si="10"/>
        <v>38</v>
      </c>
      <c r="O126" s="3">
        <f t="shared" si="11"/>
        <v>99</v>
      </c>
      <c r="P126" s="1">
        <v>18</v>
      </c>
      <c r="Q126" s="3">
        <f t="shared" si="7"/>
        <v>84.615384615384613</v>
      </c>
      <c r="R126" s="3"/>
    </row>
    <row r="127" spans="1:18" s="70" customFormat="1" x14ac:dyDescent="0.25">
      <c r="B127" s="1" t="s">
        <v>48</v>
      </c>
      <c r="C127" s="1" t="s">
        <v>49</v>
      </c>
      <c r="D127" s="3">
        <v>3</v>
      </c>
      <c r="E127" s="3">
        <v>3</v>
      </c>
      <c r="F127" s="3">
        <v>3</v>
      </c>
      <c r="G127" s="3">
        <v>2</v>
      </c>
      <c r="H127" s="3">
        <v>3</v>
      </c>
      <c r="I127" s="3">
        <v>1</v>
      </c>
      <c r="J127" s="3">
        <v>2</v>
      </c>
      <c r="K127" s="3">
        <v>2</v>
      </c>
      <c r="L127" s="3">
        <v>1</v>
      </c>
      <c r="M127" s="3">
        <v>0</v>
      </c>
      <c r="N127" s="3">
        <f t="shared" si="10"/>
        <v>11</v>
      </c>
      <c r="O127" s="3">
        <f t="shared" si="11"/>
        <v>20</v>
      </c>
      <c r="P127" s="1">
        <v>5</v>
      </c>
      <c r="Q127" s="3">
        <f t="shared" si="7"/>
        <v>80</v>
      </c>
    </row>
    <row r="128" spans="1:18" x14ac:dyDescent="0.25">
      <c r="A128" s="2"/>
      <c r="B128" s="1" t="s">
        <v>207</v>
      </c>
      <c r="C128" s="1" t="s">
        <v>35</v>
      </c>
      <c r="D128" s="3">
        <v>2</v>
      </c>
      <c r="E128" s="3">
        <v>19</v>
      </c>
      <c r="F128" s="3">
        <v>2</v>
      </c>
      <c r="G128" s="3">
        <v>7</v>
      </c>
      <c r="H128" s="3">
        <v>3</v>
      </c>
      <c r="I128" s="3"/>
      <c r="J128" s="3"/>
      <c r="K128" s="3">
        <v>3</v>
      </c>
      <c r="L128" s="3">
        <v>1</v>
      </c>
      <c r="M128" s="3"/>
      <c r="N128" s="3">
        <f t="shared" si="10"/>
        <v>30</v>
      </c>
      <c r="O128" s="3">
        <f t="shared" si="11"/>
        <v>37</v>
      </c>
      <c r="P128" s="1">
        <v>17</v>
      </c>
      <c r="Q128" s="3">
        <f t="shared" si="7"/>
        <v>68.518518518518519</v>
      </c>
    </row>
    <row r="129" spans="1:17" x14ac:dyDescent="0.25">
      <c r="A129" s="2"/>
      <c r="B129" s="1" t="s">
        <v>96</v>
      </c>
      <c r="C129" s="1" t="s">
        <v>14</v>
      </c>
      <c r="D129" s="3">
        <v>5</v>
      </c>
      <c r="E129" s="3">
        <v>9</v>
      </c>
      <c r="F129" s="3">
        <v>8</v>
      </c>
      <c r="G129" s="3">
        <v>0</v>
      </c>
      <c r="H129" s="3">
        <v>8</v>
      </c>
      <c r="I129" s="3">
        <v>0</v>
      </c>
      <c r="J129" s="3">
        <v>1</v>
      </c>
      <c r="K129" s="3">
        <v>5</v>
      </c>
      <c r="L129" s="3">
        <v>1</v>
      </c>
      <c r="M129" s="3">
        <v>0</v>
      </c>
      <c r="N129" s="3">
        <f t="shared" si="10"/>
        <v>22</v>
      </c>
      <c r="O129" s="3">
        <f t="shared" si="11"/>
        <v>37</v>
      </c>
      <c r="P129" s="1">
        <v>0</v>
      </c>
      <c r="Q129" s="3">
        <f t="shared" si="7"/>
        <v>100</v>
      </c>
    </row>
    <row r="130" spans="1:17" x14ac:dyDescent="0.25">
      <c r="B130" s="1" t="s">
        <v>137</v>
      </c>
      <c r="C130" s="1" t="s">
        <v>14</v>
      </c>
      <c r="D130" s="3">
        <v>2</v>
      </c>
      <c r="E130" s="3">
        <v>4</v>
      </c>
      <c r="F130" s="3">
        <v>27</v>
      </c>
      <c r="G130" s="3">
        <v>0</v>
      </c>
      <c r="H130" s="3">
        <v>1</v>
      </c>
      <c r="I130" s="3">
        <v>4</v>
      </c>
      <c r="J130" s="3">
        <v>0</v>
      </c>
      <c r="K130" s="3">
        <v>1</v>
      </c>
      <c r="L130" s="3">
        <v>0</v>
      </c>
      <c r="M130" s="3">
        <v>2</v>
      </c>
      <c r="N130" s="3">
        <f t="shared" si="10"/>
        <v>33</v>
      </c>
      <c r="O130" s="3">
        <f t="shared" si="11"/>
        <v>41</v>
      </c>
      <c r="Q130" s="3">
        <f t="shared" si="7"/>
        <v>100</v>
      </c>
    </row>
    <row r="131" spans="1:17" x14ac:dyDescent="0.25">
      <c r="B131" s="1" t="s">
        <v>42</v>
      </c>
      <c r="C131" s="1" t="s">
        <v>14</v>
      </c>
      <c r="D131" s="3">
        <v>7</v>
      </c>
      <c r="E131" s="3">
        <v>2</v>
      </c>
      <c r="F131" s="3">
        <v>5</v>
      </c>
      <c r="G131" s="3">
        <v>0</v>
      </c>
      <c r="H131" s="3">
        <v>12</v>
      </c>
      <c r="I131" s="3">
        <v>0</v>
      </c>
      <c r="J131" s="3">
        <v>0</v>
      </c>
      <c r="K131" s="3">
        <v>4</v>
      </c>
      <c r="L131" s="3">
        <v>2</v>
      </c>
      <c r="M131" s="3">
        <v>1</v>
      </c>
      <c r="N131" s="3">
        <f t="shared" si="10"/>
        <v>14</v>
      </c>
      <c r="O131" s="3">
        <f t="shared" si="11"/>
        <v>33</v>
      </c>
      <c r="P131" s="1">
        <v>1</v>
      </c>
      <c r="Q131" s="3">
        <f t="shared" si="7"/>
        <v>97.058823529411768</v>
      </c>
    </row>
    <row r="132" spans="1:17" x14ac:dyDescent="0.25">
      <c r="B132" s="1" t="s">
        <v>185</v>
      </c>
      <c r="C132" s="1" t="s">
        <v>14</v>
      </c>
      <c r="D132" s="1">
        <v>0</v>
      </c>
      <c r="E132" s="1">
        <v>4</v>
      </c>
      <c r="F132" s="1">
        <v>8</v>
      </c>
      <c r="G132" s="1">
        <v>0</v>
      </c>
      <c r="H132" s="1">
        <v>4</v>
      </c>
      <c r="I132" s="1">
        <v>0</v>
      </c>
      <c r="J132" s="1">
        <v>4</v>
      </c>
      <c r="K132" s="1">
        <v>1</v>
      </c>
      <c r="L132" s="1">
        <v>0</v>
      </c>
      <c r="M132" s="1">
        <v>0</v>
      </c>
      <c r="N132" s="3">
        <f t="shared" si="10"/>
        <v>12</v>
      </c>
      <c r="O132" s="1">
        <v>21</v>
      </c>
      <c r="P132" s="1">
        <v>1</v>
      </c>
      <c r="Q132" s="3">
        <f t="shared" si="7"/>
        <v>95.454545454545453</v>
      </c>
    </row>
    <row r="133" spans="1:17" x14ac:dyDescent="0.25">
      <c r="B133" s="1" t="s">
        <v>95</v>
      </c>
      <c r="C133" s="1" t="s">
        <v>14</v>
      </c>
      <c r="D133" s="3">
        <v>1</v>
      </c>
      <c r="E133" s="3">
        <v>7</v>
      </c>
      <c r="F133" s="3">
        <v>1</v>
      </c>
      <c r="G133" s="3">
        <v>0</v>
      </c>
      <c r="H133" s="3">
        <v>0</v>
      </c>
      <c r="I133" s="3">
        <v>0</v>
      </c>
      <c r="J133" s="3">
        <v>0</v>
      </c>
      <c r="K133" s="3">
        <v>3</v>
      </c>
      <c r="L133" s="3">
        <v>1</v>
      </c>
      <c r="M133" s="3">
        <v>0</v>
      </c>
      <c r="N133" s="3">
        <f t="shared" si="10"/>
        <v>9</v>
      </c>
      <c r="O133" s="3">
        <f>SUM(D133:M133)</f>
        <v>13</v>
      </c>
      <c r="P133" s="1">
        <v>1</v>
      </c>
      <c r="Q133" s="3">
        <f t="shared" ref="Q133:Q154" si="12">$O133/($O133+$P133)*100</f>
        <v>92.857142857142861</v>
      </c>
    </row>
    <row r="134" spans="1:17" x14ac:dyDescent="0.25">
      <c r="B134" s="1" t="s">
        <v>119</v>
      </c>
      <c r="C134" s="1" t="s">
        <v>14</v>
      </c>
      <c r="D134" s="3">
        <v>4</v>
      </c>
      <c r="E134" s="3">
        <v>1</v>
      </c>
      <c r="F134" s="3">
        <v>19</v>
      </c>
      <c r="G134" s="3">
        <v>0</v>
      </c>
      <c r="H134" s="3">
        <v>8</v>
      </c>
      <c r="I134" s="3">
        <v>0</v>
      </c>
      <c r="J134" s="3">
        <v>4</v>
      </c>
      <c r="K134" s="3">
        <v>2</v>
      </c>
      <c r="L134" s="3">
        <v>5</v>
      </c>
      <c r="M134" s="3"/>
      <c r="N134" s="3">
        <f t="shared" si="10"/>
        <v>24</v>
      </c>
      <c r="O134" s="3">
        <f>SUM(D134:M134)</f>
        <v>43</v>
      </c>
      <c r="P134" s="1">
        <v>7</v>
      </c>
      <c r="Q134" s="3">
        <f t="shared" si="12"/>
        <v>86</v>
      </c>
    </row>
    <row r="135" spans="1:17" x14ac:dyDescent="0.25">
      <c r="B135" s="1" t="s">
        <v>162</v>
      </c>
      <c r="C135" s="1" t="s">
        <v>14</v>
      </c>
      <c r="D135" s="1">
        <v>0</v>
      </c>
      <c r="E135" s="1">
        <v>2</v>
      </c>
      <c r="F135" s="1">
        <v>0</v>
      </c>
      <c r="G135" s="1">
        <v>0</v>
      </c>
      <c r="H135" s="1">
        <v>13</v>
      </c>
      <c r="I135" s="1">
        <v>1</v>
      </c>
      <c r="J135" s="1">
        <v>1</v>
      </c>
      <c r="K135" s="1">
        <v>1</v>
      </c>
      <c r="L135" s="1">
        <v>0</v>
      </c>
      <c r="M135" s="1">
        <v>0</v>
      </c>
      <c r="N135" s="3">
        <f t="shared" si="10"/>
        <v>2</v>
      </c>
      <c r="O135" s="1">
        <v>18</v>
      </c>
      <c r="P135" s="1">
        <v>5</v>
      </c>
      <c r="Q135" s="3">
        <f t="shared" si="12"/>
        <v>78.260869565217391</v>
      </c>
    </row>
    <row r="136" spans="1:17" x14ac:dyDescent="0.25">
      <c r="B136" s="1" t="s">
        <v>143</v>
      </c>
      <c r="C136" s="1" t="s">
        <v>14</v>
      </c>
      <c r="D136" s="3">
        <v>1</v>
      </c>
      <c r="E136" s="3">
        <v>0</v>
      </c>
      <c r="F136" s="3">
        <v>1</v>
      </c>
      <c r="G136" s="3">
        <v>0</v>
      </c>
      <c r="H136" s="3">
        <v>7</v>
      </c>
      <c r="I136" s="3">
        <v>0</v>
      </c>
      <c r="J136" s="3">
        <v>2</v>
      </c>
      <c r="K136" s="3">
        <v>2</v>
      </c>
      <c r="L136" s="3">
        <v>1</v>
      </c>
      <c r="M136" s="3">
        <v>8</v>
      </c>
      <c r="N136" s="3">
        <f t="shared" si="10"/>
        <v>2</v>
      </c>
      <c r="O136" s="3">
        <f>SUM(D136:M136)</f>
        <v>22</v>
      </c>
      <c r="P136" s="1">
        <v>7</v>
      </c>
      <c r="Q136" s="3">
        <f t="shared" si="12"/>
        <v>75.862068965517238</v>
      </c>
    </row>
    <row r="137" spans="1:17" x14ac:dyDescent="0.25">
      <c r="B137" s="1" t="s">
        <v>44</v>
      </c>
      <c r="C137" s="1" t="s">
        <v>14</v>
      </c>
      <c r="D137" s="3">
        <v>2</v>
      </c>
      <c r="E137" s="3">
        <v>15</v>
      </c>
      <c r="F137" s="3">
        <v>1</v>
      </c>
      <c r="G137" s="3">
        <v>0</v>
      </c>
      <c r="H137" s="3">
        <v>1</v>
      </c>
      <c r="I137" s="3">
        <v>0</v>
      </c>
      <c r="J137" s="3">
        <v>0</v>
      </c>
      <c r="K137" s="3">
        <v>7</v>
      </c>
      <c r="L137" s="3">
        <v>2</v>
      </c>
      <c r="M137" s="3">
        <v>3</v>
      </c>
      <c r="N137" s="3">
        <f t="shared" si="10"/>
        <v>18</v>
      </c>
      <c r="O137" s="3">
        <f>SUM(D137:M137)</f>
        <v>31</v>
      </c>
      <c r="P137" s="1">
        <v>0</v>
      </c>
      <c r="Q137" s="3">
        <f t="shared" si="12"/>
        <v>100</v>
      </c>
    </row>
    <row r="138" spans="1:17" x14ac:dyDescent="0.25">
      <c r="B138" s="1" t="s">
        <v>104</v>
      </c>
      <c r="C138" s="1" t="s">
        <v>14</v>
      </c>
      <c r="D138" s="3">
        <v>1</v>
      </c>
      <c r="E138" s="3">
        <v>2</v>
      </c>
      <c r="F138" s="3">
        <v>7</v>
      </c>
      <c r="G138" s="3">
        <v>0</v>
      </c>
      <c r="H138" s="3">
        <v>12</v>
      </c>
      <c r="I138" s="3">
        <v>0</v>
      </c>
      <c r="J138" s="3">
        <v>3</v>
      </c>
      <c r="K138" s="3">
        <v>11</v>
      </c>
      <c r="L138" s="3">
        <v>1</v>
      </c>
      <c r="M138" s="3">
        <v>3</v>
      </c>
      <c r="N138" s="3">
        <f t="shared" si="10"/>
        <v>10</v>
      </c>
      <c r="O138" s="3">
        <f>SUM(D138:M138)</f>
        <v>40</v>
      </c>
      <c r="P138" s="1">
        <v>4</v>
      </c>
      <c r="Q138" s="3">
        <f t="shared" si="12"/>
        <v>90.909090909090907</v>
      </c>
    </row>
    <row r="139" spans="1:17" x14ac:dyDescent="0.25">
      <c r="B139" s="1" t="s">
        <v>188</v>
      </c>
      <c r="C139" s="1" t="s">
        <v>14</v>
      </c>
      <c r="D139" s="1">
        <v>1</v>
      </c>
      <c r="E139" s="1">
        <v>2</v>
      </c>
      <c r="F139" s="1">
        <v>3</v>
      </c>
      <c r="G139" s="1">
        <v>0</v>
      </c>
      <c r="H139" s="1">
        <v>2</v>
      </c>
      <c r="I139" s="1">
        <v>0</v>
      </c>
      <c r="J139" s="1">
        <v>0</v>
      </c>
      <c r="K139" s="1">
        <v>0</v>
      </c>
      <c r="L139" s="1">
        <v>4</v>
      </c>
      <c r="M139" s="1">
        <v>1</v>
      </c>
      <c r="N139" s="3">
        <f t="shared" si="10"/>
        <v>6</v>
      </c>
      <c r="O139" s="1">
        <v>13</v>
      </c>
      <c r="P139" s="1">
        <v>1</v>
      </c>
      <c r="Q139" s="3">
        <f t="shared" si="12"/>
        <v>92.857142857142861</v>
      </c>
    </row>
    <row r="140" spans="1:17" x14ac:dyDescent="0.25">
      <c r="B140" s="1" t="s">
        <v>87</v>
      </c>
      <c r="C140" s="1" t="s">
        <v>14</v>
      </c>
      <c r="D140" s="3">
        <v>4</v>
      </c>
      <c r="E140" s="3">
        <v>1</v>
      </c>
      <c r="F140" s="3">
        <v>3</v>
      </c>
      <c r="G140" s="3">
        <v>0</v>
      </c>
      <c r="H140" s="3">
        <v>5</v>
      </c>
      <c r="I140" s="3">
        <v>0</v>
      </c>
      <c r="J140" s="3">
        <v>0</v>
      </c>
      <c r="K140" s="3">
        <v>3</v>
      </c>
      <c r="L140" s="3">
        <v>2</v>
      </c>
      <c r="M140" s="3">
        <v>0</v>
      </c>
      <c r="N140" s="3">
        <f t="shared" si="10"/>
        <v>8</v>
      </c>
      <c r="O140" s="3">
        <f>SUM(D140:M140)</f>
        <v>18</v>
      </c>
      <c r="P140" s="1">
        <v>2</v>
      </c>
      <c r="Q140" s="3">
        <f t="shared" si="12"/>
        <v>90</v>
      </c>
    </row>
    <row r="141" spans="1:17" x14ac:dyDescent="0.25">
      <c r="B141" s="1" t="s">
        <v>169</v>
      </c>
      <c r="C141" s="1" t="s">
        <v>14</v>
      </c>
      <c r="D141" s="1">
        <v>3</v>
      </c>
      <c r="E141" s="1">
        <v>7</v>
      </c>
      <c r="F141" s="1">
        <v>11</v>
      </c>
      <c r="G141" s="1">
        <v>2</v>
      </c>
      <c r="H141" s="1">
        <v>25</v>
      </c>
      <c r="I141" s="1">
        <v>0</v>
      </c>
      <c r="J141" s="1">
        <v>5</v>
      </c>
      <c r="K141" s="1">
        <v>6</v>
      </c>
      <c r="L141" s="1">
        <v>0</v>
      </c>
      <c r="M141" s="1">
        <v>6</v>
      </c>
      <c r="N141" s="3">
        <f t="shared" si="10"/>
        <v>23</v>
      </c>
      <c r="O141" s="1">
        <v>63</v>
      </c>
      <c r="P141" s="1">
        <v>19</v>
      </c>
      <c r="Q141" s="3">
        <f t="shared" si="12"/>
        <v>76.829268292682926</v>
      </c>
    </row>
    <row r="142" spans="1:17" x14ac:dyDescent="0.25">
      <c r="B142" s="1" t="s">
        <v>186</v>
      </c>
      <c r="C142" s="1" t="s">
        <v>14</v>
      </c>
      <c r="D142" s="1">
        <v>0</v>
      </c>
      <c r="E142" s="1">
        <v>6</v>
      </c>
      <c r="F142" s="1">
        <v>1</v>
      </c>
      <c r="G142" s="1">
        <v>0</v>
      </c>
      <c r="H142" s="1">
        <v>5</v>
      </c>
      <c r="I142" s="1">
        <v>0</v>
      </c>
      <c r="J142" s="1">
        <v>0</v>
      </c>
      <c r="K142" s="1">
        <v>1</v>
      </c>
      <c r="L142" s="1">
        <v>0</v>
      </c>
      <c r="M142" s="1">
        <v>0</v>
      </c>
      <c r="N142" s="3">
        <f t="shared" si="10"/>
        <v>7</v>
      </c>
      <c r="O142" s="1">
        <v>13</v>
      </c>
      <c r="P142" s="1">
        <v>0</v>
      </c>
      <c r="Q142" s="3">
        <f t="shared" si="12"/>
        <v>100</v>
      </c>
    </row>
    <row r="143" spans="1:17" x14ac:dyDescent="0.25">
      <c r="B143" s="1" t="s">
        <v>58</v>
      </c>
      <c r="C143" s="1" t="s">
        <v>14</v>
      </c>
      <c r="D143" s="3">
        <v>2</v>
      </c>
      <c r="E143" s="3">
        <v>15</v>
      </c>
      <c r="F143" s="3">
        <v>10</v>
      </c>
      <c r="G143" s="3">
        <v>27</v>
      </c>
      <c r="H143" s="3">
        <v>12</v>
      </c>
      <c r="I143" s="3">
        <v>1</v>
      </c>
      <c r="J143" s="3">
        <v>2</v>
      </c>
      <c r="K143" s="3">
        <v>4</v>
      </c>
      <c r="L143" s="3"/>
      <c r="M143" s="3"/>
      <c r="N143" s="3">
        <f t="shared" si="10"/>
        <v>54</v>
      </c>
      <c r="O143" s="3">
        <f>SUM(D143:M143)</f>
        <v>73</v>
      </c>
      <c r="P143" s="1">
        <v>3</v>
      </c>
      <c r="Q143" s="3">
        <f t="shared" si="12"/>
        <v>96.05263157894737</v>
      </c>
    </row>
    <row r="144" spans="1:17" x14ac:dyDescent="0.25">
      <c r="B144" s="1" t="s">
        <v>82</v>
      </c>
      <c r="C144" s="1" t="s">
        <v>14</v>
      </c>
      <c r="D144" s="3">
        <v>13</v>
      </c>
      <c r="E144" s="3">
        <v>28</v>
      </c>
      <c r="F144" s="3">
        <v>9</v>
      </c>
      <c r="G144" s="3">
        <v>2</v>
      </c>
      <c r="H144" s="3">
        <v>35</v>
      </c>
      <c r="I144" s="3">
        <v>14</v>
      </c>
      <c r="J144" s="3">
        <v>11</v>
      </c>
      <c r="K144" s="3">
        <v>14</v>
      </c>
      <c r="L144" s="3">
        <v>6</v>
      </c>
      <c r="M144" s="3">
        <v>9</v>
      </c>
      <c r="N144" s="3">
        <f t="shared" si="10"/>
        <v>52</v>
      </c>
      <c r="O144" s="3">
        <f>SUM(D144:M144)</f>
        <v>141</v>
      </c>
      <c r="P144" s="1">
        <v>23</v>
      </c>
      <c r="Q144" s="3">
        <f t="shared" si="12"/>
        <v>85.975609756097555</v>
      </c>
    </row>
    <row r="145" spans="2:17" x14ac:dyDescent="0.25">
      <c r="B145" s="1" t="s">
        <v>73</v>
      </c>
      <c r="C145" s="1" t="s">
        <v>14</v>
      </c>
      <c r="D145" s="3"/>
      <c r="E145" s="3">
        <v>2</v>
      </c>
      <c r="F145" s="3">
        <v>1</v>
      </c>
      <c r="G145" s="3"/>
      <c r="H145" s="3">
        <v>1</v>
      </c>
      <c r="I145" s="3"/>
      <c r="J145" s="3"/>
      <c r="K145" s="3">
        <v>2</v>
      </c>
      <c r="L145" s="3">
        <v>1</v>
      </c>
      <c r="M145" s="3">
        <v>1</v>
      </c>
      <c r="N145" s="3">
        <f t="shared" si="10"/>
        <v>3</v>
      </c>
      <c r="O145" s="3">
        <f>SUM(D145:M145)</f>
        <v>8</v>
      </c>
      <c r="P145" s="1">
        <v>1</v>
      </c>
      <c r="Q145" s="3">
        <f t="shared" si="12"/>
        <v>88.888888888888886</v>
      </c>
    </row>
    <row r="146" spans="2:17" x14ac:dyDescent="0.25">
      <c r="B146" s="1" t="s">
        <v>72</v>
      </c>
      <c r="C146" s="1" t="s">
        <v>14</v>
      </c>
      <c r="D146" s="3"/>
      <c r="E146" s="3"/>
      <c r="F146" s="3">
        <v>4</v>
      </c>
      <c r="G146" s="3"/>
      <c r="H146" s="3">
        <v>13</v>
      </c>
      <c r="I146" s="3"/>
      <c r="J146" s="3"/>
      <c r="K146" s="3">
        <v>2</v>
      </c>
      <c r="L146" s="3"/>
      <c r="M146" s="3">
        <v>4</v>
      </c>
      <c r="N146" s="3">
        <f t="shared" si="10"/>
        <v>4</v>
      </c>
      <c r="O146" s="3">
        <f>SUM(D146:M146)</f>
        <v>23</v>
      </c>
      <c r="Q146" s="3">
        <f t="shared" si="12"/>
        <v>100</v>
      </c>
    </row>
    <row r="147" spans="2:17" x14ac:dyDescent="0.25">
      <c r="B147" s="1" t="s">
        <v>88</v>
      </c>
      <c r="C147" s="1" t="s">
        <v>14</v>
      </c>
      <c r="D147" s="3">
        <v>1</v>
      </c>
      <c r="E147" s="3">
        <v>4</v>
      </c>
      <c r="F147" s="3">
        <v>3</v>
      </c>
      <c r="G147" s="3"/>
      <c r="H147" s="3">
        <v>1</v>
      </c>
      <c r="I147" s="3"/>
      <c r="J147" s="3"/>
      <c r="K147" s="3"/>
      <c r="L147" s="3"/>
      <c r="M147" s="3"/>
      <c r="N147" s="3">
        <f t="shared" si="10"/>
        <v>8</v>
      </c>
      <c r="O147" s="3">
        <f>SUM(D147:M147)</f>
        <v>9</v>
      </c>
      <c r="P147" s="1">
        <v>8</v>
      </c>
      <c r="Q147" s="3">
        <f t="shared" si="12"/>
        <v>52.941176470588239</v>
      </c>
    </row>
    <row r="148" spans="2:17" x14ac:dyDescent="0.25">
      <c r="B148" s="1" t="s">
        <v>163</v>
      </c>
      <c r="C148" s="16" t="s">
        <v>35</v>
      </c>
      <c r="D148" s="1">
        <v>0</v>
      </c>
      <c r="E148" s="1">
        <v>2</v>
      </c>
      <c r="F148" s="1">
        <v>0</v>
      </c>
      <c r="G148" s="1">
        <v>0</v>
      </c>
      <c r="H148" s="1">
        <v>1</v>
      </c>
      <c r="I148" s="1">
        <v>0</v>
      </c>
      <c r="J148" s="1">
        <v>0</v>
      </c>
      <c r="K148" s="1">
        <v>0</v>
      </c>
      <c r="L148" s="1">
        <v>0</v>
      </c>
      <c r="M148" s="1">
        <v>0</v>
      </c>
      <c r="N148" s="3">
        <f t="shared" si="10"/>
        <v>2</v>
      </c>
      <c r="O148" s="1">
        <v>3</v>
      </c>
      <c r="P148" s="1">
        <v>2</v>
      </c>
      <c r="Q148" s="3">
        <f t="shared" si="12"/>
        <v>60</v>
      </c>
    </row>
    <row r="149" spans="2:17" x14ac:dyDescent="0.25">
      <c r="B149" s="1" t="s">
        <v>134</v>
      </c>
      <c r="C149" s="1" t="s">
        <v>14</v>
      </c>
      <c r="D149" s="1">
        <v>1</v>
      </c>
      <c r="E149" s="1">
        <v>7</v>
      </c>
      <c r="F149" s="1">
        <v>1</v>
      </c>
      <c r="G149" s="1">
        <v>0</v>
      </c>
      <c r="H149" s="1">
        <v>4</v>
      </c>
      <c r="I149" s="1">
        <v>0</v>
      </c>
      <c r="J149" s="1">
        <v>0</v>
      </c>
      <c r="K149" s="1">
        <v>1</v>
      </c>
      <c r="L149" s="1">
        <v>1</v>
      </c>
      <c r="M149" s="1">
        <v>0</v>
      </c>
      <c r="N149" s="3">
        <f t="shared" si="10"/>
        <v>9</v>
      </c>
      <c r="O149" s="1">
        <v>15</v>
      </c>
      <c r="P149" s="1">
        <v>0</v>
      </c>
      <c r="Q149" s="3">
        <f t="shared" si="12"/>
        <v>100</v>
      </c>
    </row>
    <row r="150" spans="2:17" x14ac:dyDescent="0.25">
      <c r="B150" s="1" t="s">
        <v>97</v>
      </c>
      <c r="C150" s="1" t="s">
        <v>14</v>
      </c>
      <c r="D150" s="3">
        <v>2</v>
      </c>
      <c r="E150" s="3">
        <v>7</v>
      </c>
      <c r="F150" s="3">
        <v>0</v>
      </c>
      <c r="G150" s="3">
        <v>1</v>
      </c>
      <c r="H150" s="3">
        <v>6</v>
      </c>
      <c r="I150" s="3">
        <v>0</v>
      </c>
      <c r="J150" s="3">
        <v>2</v>
      </c>
      <c r="K150" s="3">
        <v>1</v>
      </c>
      <c r="L150" s="3">
        <v>3</v>
      </c>
      <c r="M150" s="3">
        <v>0</v>
      </c>
      <c r="N150" s="3">
        <f t="shared" si="10"/>
        <v>10</v>
      </c>
      <c r="O150" s="3">
        <f t="shared" ref="O150:O155" si="13">SUM(D150:M150)</f>
        <v>22</v>
      </c>
      <c r="P150" s="1">
        <v>4</v>
      </c>
      <c r="Q150" s="3">
        <f t="shared" si="12"/>
        <v>84.615384615384613</v>
      </c>
    </row>
    <row r="151" spans="2:17" x14ac:dyDescent="0.25">
      <c r="B151" s="1" t="s">
        <v>41</v>
      </c>
      <c r="C151" s="1" t="s">
        <v>14</v>
      </c>
      <c r="D151" s="3">
        <v>2</v>
      </c>
      <c r="E151" s="3">
        <v>7</v>
      </c>
      <c r="F151" s="3">
        <v>2</v>
      </c>
      <c r="G151" s="3">
        <v>6</v>
      </c>
      <c r="H151" s="3">
        <v>2</v>
      </c>
      <c r="I151" s="3">
        <v>0</v>
      </c>
      <c r="J151" s="3">
        <v>0</v>
      </c>
      <c r="K151" s="3">
        <v>3</v>
      </c>
      <c r="L151" s="3">
        <v>3</v>
      </c>
      <c r="M151" s="3">
        <v>0</v>
      </c>
      <c r="N151" s="3">
        <f t="shared" si="10"/>
        <v>17</v>
      </c>
      <c r="O151" s="3">
        <f t="shared" si="13"/>
        <v>25</v>
      </c>
      <c r="P151" s="1">
        <v>1</v>
      </c>
      <c r="Q151" s="3">
        <f t="shared" si="12"/>
        <v>96.15384615384616</v>
      </c>
    </row>
    <row r="152" spans="2:17" x14ac:dyDescent="0.25">
      <c r="B152" s="1" t="s">
        <v>71</v>
      </c>
      <c r="C152" s="1" t="s">
        <v>14</v>
      </c>
      <c r="D152" s="3">
        <v>1</v>
      </c>
      <c r="E152" s="3">
        <v>5</v>
      </c>
      <c r="F152" s="3">
        <v>7</v>
      </c>
      <c r="G152" s="3">
        <v>0</v>
      </c>
      <c r="H152" s="3">
        <v>14</v>
      </c>
      <c r="I152" s="3">
        <v>0</v>
      </c>
      <c r="J152" s="3">
        <v>5</v>
      </c>
      <c r="K152" s="3">
        <v>3</v>
      </c>
      <c r="L152" s="3">
        <v>1</v>
      </c>
      <c r="M152" s="3">
        <v>0</v>
      </c>
      <c r="N152" s="3">
        <f t="shared" si="10"/>
        <v>13</v>
      </c>
      <c r="O152" s="3">
        <f t="shared" si="13"/>
        <v>36</v>
      </c>
      <c r="P152" s="1">
        <v>0</v>
      </c>
      <c r="Q152" s="3">
        <f t="shared" si="12"/>
        <v>100</v>
      </c>
    </row>
    <row r="153" spans="2:17" x14ac:dyDescent="0.25">
      <c r="B153" s="1" t="s">
        <v>116</v>
      </c>
      <c r="C153" s="1" t="s">
        <v>14</v>
      </c>
      <c r="D153" s="3">
        <v>0</v>
      </c>
      <c r="E153" s="3">
        <v>1</v>
      </c>
      <c r="F153" s="3">
        <v>7</v>
      </c>
      <c r="G153" s="3">
        <v>0</v>
      </c>
      <c r="H153" s="3">
        <v>2</v>
      </c>
      <c r="I153" s="3">
        <v>0</v>
      </c>
      <c r="J153" s="3">
        <v>0</v>
      </c>
      <c r="K153" s="3">
        <v>1</v>
      </c>
      <c r="L153" s="3">
        <v>0</v>
      </c>
      <c r="M153" s="3">
        <v>1</v>
      </c>
      <c r="N153" s="3">
        <f t="shared" si="10"/>
        <v>8</v>
      </c>
      <c r="O153" s="3">
        <f t="shared" si="13"/>
        <v>12</v>
      </c>
      <c r="P153" s="1">
        <v>5</v>
      </c>
      <c r="Q153" s="3">
        <f t="shared" si="12"/>
        <v>70.588235294117652</v>
      </c>
    </row>
    <row r="154" spans="2:17" x14ac:dyDescent="0.25">
      <c r="B154" s="1" t="s">
        <v>17</v>
      </c>
      <c r="C154" s="1" t="s">
        <v>18</v>
      </c>
      <c r="D154" s="3">
        <v>2</v>
      </c>
      <c r="E154" s="3">
        <v>4</v>
      </c>
      <c r="F154" s="3">
        <v>3</v>
      </c>
      <c r="G154" s="3">
        <v>4</v>
      </c>
      <c r="H154" s="3">
        <v>4</v>
      </c>
      <c r="I154" s="3">
        <v>3</v>
      </c>
      <c r="J154" s="3">
        <v>14</v>
      </c>
      <c r="K154" s="3">
        <v>64</v>
      </c>
      <c r="L154" s="3">
        <v>4</v>
      </c>
      <c r="M154" s="3">
        <v>4</v>
      </c>
      <c r="N154" s="3">
        <f t="shared" si="10"/>
        <v>13</v>
      </c>
      <c r="O154" s="3">
        <f t="shared" si="13"/>
        <v>106</v>
      </c>
      <c r="P154" s="1">
        <v>3</v>
      </c>
      <c r="Q154" s="3">
        <f t="shared" si="12"/>
        <v>97.247706422018354</v>
      </c>
    </row>
    <row r="155" spans="2:17" x14ac:dyDescent="0.25">
      <c r="B155" s="1" t="s">
        <v>27</v>
      </c>
      <c r="C155" s="1" t="s">
        <v>14</v>
      </c>
      <c r="D155" s="3">
        <v>3</v>
      </c>
      <c r="E155" s="3">
        <v>1</v>
      </c>
      <c r="F155" s="3">
        <v>7</v>
      </c>
      <c r="G155" s="3">
        <v>1</v>
      </c>
      <c r="H155" s="3">
        <v>5</v>
      </c>
      <c r="I155" s="3"/>
      <c r="J155" s="3"/>
      <c r="K155" s="3">
        <v>2</v>
      </c>
      <c r="L155" s="3"/>
      <c r="M155" s="3"/>
      <c r="N155" s="3">
        <f t="shared" si="10"/>
        <v>12</v>
      </c>
      <c r="O155" s="3">
        <f t="shared" si="13"/>
        <v>19</v>
      </c>
      <c r="P155" s="1">
        <v>1</v>
      </c>
      <c r="Q155" s="3">
        <v>95</v>
      </c>
    </row>
    <row r="156" spans="2:17" x14ac:dyDescent="0.25">
      <c r="D156" s="3"/>
      <c r="E156" s="3"/>
      <c r="F156" s="3"/>
      <c r="G156" s="3"/>
      <c r="H156" s="3"/>
      <c r="I156" s="3"/>
      <c r="J156" s="3"/>
      <c r="K156" s="3"/>
      <c r="L156" s="3"/>
      <c r="M156" s="3"/>
      <c r="N156" s="3"/>
      <c r="O156" s="3"/>
      <c r="Q156" s="3"/>
    </row>
    <row r="157" spans="2:17" x14ac:dyDescent="0.25">
      <c r="D157" s="3"/>
      <c r="E157" s="3"/>
      <c r="F157" s="3"/>
      <c r="G157" s="3"/>
      <c r="H157" s="3"/>
      <c r="I157" s="3"/>
      <c r="J157" s="3"/>
      <c r="K157" s="3"/>
      <c r="L157" s="3"/>
      <c r="M157" s="3"/>
      <c r="N157" s="3"/>
      <c r="O157" s="3"/>
      <c r="Q157" s="3"/>
    </row>
    <row r="158" spans="2:17" x14ac:dyDescent="0.25">
      <c r="C158" s="16" t="s">
        <v>550</v>
      </c>
      <c r="D158" s="3">
        <f t="shared" ref="D158:P158" si="14">SUM(D5:D155)</f>
        <v>647</v>
      </c>
      <c r="E158" s="3">
        <f t="shared" si="14"/>
        <v>868</v>
      </c>
      <c r="F158" s="3">
        <f t="shared" si="14"/>
        <v>1066</v>
      </c>
      <c r="G158" s="3">
        <f t="shared" si="14"/>
        <v>185</v>
      </c>
      <c r="H158" s="3">
        <f t="shared" si="14"/>
        <v>1244</v>
      </c>
      <c r="I158" s="3">
        <f t="shared" si="14"/>
        <v>316</v>
      </c>
      <c r="J158" s="3">
        <f t="shared" si="14"/>
        <v>393</v>
      </c>
      <c r="K158" s="3">
        <f t="shared" si="14"/>
        <v>635</v>
      </c>
      <c r="L158" s="3">
        <f t="shared" si="14"/>
        <v>226</v>
      </c>
      <c r="M158" s="3">
        <f t="shared" si="14"/>
        <v>255</v>
      </c>
      <c r="N158" s="3">
        <f t="shared" si="14"/>
        <v>2766</v>
      </c>
      <c r="O158" s="3">
        <f t="shared" si="14"/>
        <v>5843</v>
      </c>
      <c r="P158" s="3">
        <f t="shared" si="14"/>
        <v>1428</v>
      </c>
      <c r="Q158" s="3">
        <f>$O158/($O158+$P158)*100</f>
        <v>80.360335579700177</v>
      </c>
    </row>
    <row r="159" spans="2:17" x14ac:dyDescent="0.25">
      <c r="D159" s="70">
        <f t="shared" ref="D159:N159" si="15">(D$158/$O$158)</f>
        <v>0.11073078897826459</v>
      </c>
      <c r="E159" s="70">
        <f t="shared" si="15"/>
        <v>0.1485538250898511</v>
      </c>
      <c r="F159" s="70">
        <f t="shared" si="15"/>
        <v>0.18244052712647613</v>
      </c>
      <c r="G159" s="70">
        <f t="shared" si="15"/>
        <v>3.1661817559472873E-2</v>
      </c>
      <c r="H159" s="70">
        <f t="shared" si="15"/>
        <v>0.21290432996748246</v>
      </c>
      <c r="I159" s="70">
        <f t="shared" si="15"/>
        <v>5.4081807290775288E-2</v>
      </c>
      <c r="J159" s="70">
        <f t="shared" si="15"/>
        <v>6.725996919390724E-2</v>
      </c>
      <c r="K159" s="70">
        <f t="shared" si="15"/>
        <v>0.10867704946089338</v>
      </c>
      <c r="L159" s="70">
        <f t="shared" si="15"/>
        <v>3.8678760910491189E-2</v>
      </c>
      <c r="M159" s="70">
        <f t="shared" si="15"/>
        <v>4.3641964744138284E-2</v>
      </c>
      <c r="N159" s="70">
        <f t="shared" si="15"/>
        <v>0.47338695875406467</v>
      </c>
    </row>
    <row r="166" spans="4:6" x14ac:dyDescent="0.25">
      <c r="E166" s="16"/>
      <c r="F166" s="16"/>
    </row>
    <row r="167" spans="4:6" x14ac:dyDescent="0.25">
      <c r="D167" s="16"/>
      <c r="E167" s="71"/>
      <c r="F167" s="71"/>
    </row>
    <row r="168" spans="4:6" x14ac:dyDescent="0.25">
      <c r="D168" s="16"/>
      <c r="E168" s="71"/>
      <c r="F168" s="71"/>
    </row>
    <row r="169" spans="4:6" x14ac:dyDescent="0.25">
      <c r="D169" s="16"/>
      <c r="E169" s="71"/>
      <c r="F169" s="71"/>
    </row>
    <row r="170" spans="4:6" x14ac:dyDescent="0.25">
      <c r="D170" s="16"/>
      <c r="E170" s="71"/>
      <c r="F170" s="71"/>
    </row>
    <row r="171" spans="4:6" x14ac:dyDescent="0.25">
      <c r="D171" s="16"/>
      <c r="E171" s="71"/>
      <c r="F171" s="7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2"/>
  <sheetViews>
    <sheetView topLeftCell="A58" workbookViewId="0">
      <selection activeCell="A151" sqref="A151:S191"/>
    </sheetView>
  </sheetViews>
  <sheetFormatPr defaultColWidth="17.140625" defaultRowHeight="15" x14ac:dyDescent="0.25"/>
  <sheetData>
    <row r="1" spans="1:19" x14ac:dyDescent="0.25">
      <c r="A1" s="205" t="s">
        <v>368</v>
      </c>
      <c r="B1" s="205" t="s">
        <v>934</v>
      </c>
      <c r="C1" s="205" t="s">
        <v>935</v>
      </c>
      <c r="D1" s="205" t="s">
        <v>936</v>
      </c>
      <c r="E1" s="205" t="s">
        <v>937</v>
      </c>
      <c r="F1" s="205" t="s">
        <v>938</v>
      </c>
      <c r="G1" s="205" t="s">
        <v>939</v>
      </c>
      <c r="H1" s="205" t="s">
        <v>940</v>
      </c>
      <c r="I1" s="205" t="s">
        <v>941</v>
      </c>
      <c r="J1" s="205" t="s">
        <v>942</v>
      </c>
      <c r="K1" s="205" t="s">
        <v>943</v>
      </c>
      <c r="L1" s="205" t="s">
        <v>944</v>
      </c>
      <c r="M1" s="205" t="s">
        <v>945</v>
      </c>
      <c r="N1" s="205" t="s">
        <v>946</v>
      </c>
      <c r="O1" s="205" t="s">
        <v>947</v>
      </c>
      <c r="P1" s="205" t="s">
        <v>948</v>
      </c>
      <c r="Q1" s="205" t="s">
        <v>949</v>
      </c>
      <c r="R1" s="205" t="s">
        <v>950</v>
      </c>
      <c r="S1" s="205" t="s">
        <v>951</v>
      </c>
    </row>
    <row r="2" spans="1:19" x14ac:dyDescent="0.25">
      <c r="A2" t="s">
        <v>374</v>
      </c>
      <c r="B2" t="s">
        <v>644</v>
      </c>
      <c r="C2" t="s">
        <v>644</v>
      </c>
      <c r="D2" t="s">
        <v>644</v>
      </c>
      <c r="E2" t="s">
        <v>644</v>
      </c>
      <c r="F2" t="s">
        <v>644</v>
      </c>
      <c r="G2" t="s">
        <v>644</v>
      </c>
      <c r="H2" t="s">
        <v>644</v>
      </c>
      <c r="I2" t="s">
        <v>644</v>
      </c>
      <c r="J2" t="s">
        <v>644</v>
      </c>
      <c r="K2" t="s">
        <v>644</v>
      </c>
      <c r="L2" t="s">
        <v>644</v>
      </c>
      <c r="M2" t="s">
        <v>644</v>
      </c>
      <c r="N2" t="s">
        <v>644</v>
      </c>
      <c r="O2" t="s">
        <v>644</v>
      </c>
      <c r="P2" t="s">
        <v>644</v>
      </c>
      <c r="Q2" t="s">
        <v>644</v>
      </c>
      <c r="R2" t="s">
        <v>644</v>
      </c>
      <c r="S2" t="s">
        <v>644</v>
      </c>
    </row>
    <row r="3" spans="1:19" x14ac:dyDescent="0.25">
      <c r="A3" t="s">
        <v>375</v>
      </c>
      <c r="B3" t="s">
        <v>644</v>
      </c>
      <c r="C3" t="s">
        <v>644</v>
      </c>
      <c r="D3" t="s">
        <v>644</v>
      </c>
      <c r="E3" t="s">
        <v>644</v>
      </c>
      <c r="F3" t="s">
        <v>644</v>
      </c>
      <c r="G3" t="s">
        <v>644</v>
      </c>
      <c r="H3" t="s">
        <v>644</v>
      </c>
      <c r="I3" t="s">
        <v>644</v>
      </c>
      <c r="J3" t="s">
        <v>644</v>
      </c>
      <c r="K3" t="s">
        <v>644</v>
      </c>
      <c r="L3" t="s">
        <v>644</v>
      </c>
      <c r="M3" t="s">
        <v>644</v>
      </c>
      <c r="N3" t="s">
        <v>644</v>
      </c>
      <c r="O3" t="s">
        <v>644</v>
      </c>
      <c r="P3" t="s">
        <v>644</v>
      </c>
      <c r="Q3" t="s">
        <v>644</v>
      </c>
      <c r="R3" t="s">
        <v>644</v>
      </c>
      <c r="S3" t="s">
        <v>644</v>
      </c>
    </row>
    <row r="4" spans="1:19" x14ac:dyDescent="0.25">
      <c r="A4" t="s">
        <v>376</v>
      </c>
      <c r="B4" t="s">
        <v>644</v>
      </c>
      <c r="C4" t="s">
        <v>644</v>
      </c>
      <c r="D4" t="s">
        <v>952</v>
      </c>
      <c r="E4" t="s">
        <v>644</v>
      </c>
      <c r="F4" t="s">
        <v>644</v>
      </c>
      <c r="G4" t="s">
        <v>644</v>
      </c>
      <c r="H4" t="s">
        <v>644</v>
      </c>
      <c r="I4" t="s">
        <v>644</v>
      </c>
      <c r="J4" t="s">
        <v>644</v>
      </c>
      <c r="K4" t="s">
        <v>644</v>
      </c>
      <c r="L4" t="s">
        <v>644</v>
      </c>
      <c r="M4" t="s">
        <v>644</v>
      </c>
      <c r="N4" t="s">
        <v>644</v>
      </c>
      <c r="O4" t="s">
        <v>644</v>
      </c>
      <c r="P4" t="s">
        <v>644</v>
      </c>
      <c r="Q4" t="s">
        <v>644</v>
      </c>
      <c r="R4" t="s">
        <v>644</v>
      </c>
      <c r="S4" t="s">
        <v>644</v>
      </c>
    </row>
    <row r="5" spans="1:19" x14ac:dyDescent="0.25">
      <c r="A5" t="s">
        <v>377</v>
      </c>
      <c r="B5" t="s">
        <v>644</v>
      </c>
      <c r="C5" t="s">
        <v>644</v>
      </c>
      <c r="D5" t="s">
        <v>644</v>
      </c>
      <c r="E5" t="s">
        <v>644</v>
      </c>
      <c r="F5" t="s">
        <v>644</v>
      </c>
      <c r="G5" t="s">
        <v>644</v>
      </c>
      <c r="H5" t="s">
        <v>644</v>
      </c>
      <c r="I5" t="s">
        <v>644</v>
      </c>
      <c r="J5" t="s">
        <v>644</v>
      </c>
      <c r="K5" t="s">
        <v>644</v>
      </c>
      <c r="L5" t="s">
        <v>644</v>
      </c>
      <c r="M5" t="s">
        <v>644</v>
      </c>
      <c r="N5" t="s">
        <v>644</v>
      </c>
      <c r="O5" t="s">
        <v>644</v>
      </c>
      <c r="P5" t="s">
        <v>644</v>
      </c>
      <c r="Q5" t="s">
        <v>644</v>
      </c>
      <c r="R5" t="s">
        <v>644</v>
      </c>
      <c r="S5" t="s">
        <v>644</v>
      </c>
    </row>
    <row r="6" spans="1:19" x14ac:dyDescent="0.25">
      <c r="A6" t="s">
        <v>378</v>
      </c>
      <c r="B6" t="s">
        <v>952</v>
      </c>
      <c r="C6" t="s">
        <v>952</v>
      </c>
      <c r="D6" t="s">
        <v>952</v>
      </c>
      <c r="E6" t="s">
        <v>644</v>
      </c>
      <c r="F6" t="s">
        <v>644</v>
      </c>
      <c r="G6" t="s">
        <v>644</v>
      </c>
      <c r="H6" t="s">
        <v>644</v>
      </c>
      <c r="I6" t="s">
        <v>644</v>
      </c>
      <c r="J6" t="s">
        <v>644</v>
      </c>
      <c r="K6" t="s">
        <v>644</v>
      </c>
      <c r="L6" t="s">
        <v>644</v>
      </c>
      <c r="M6" t="s">
        <v>644</v>
      </c>
      <c r="N6" t="s">
        <v>952</v>
      </c>
      <c r="O6" t="s">
        <v>644</v>
      </c>
      <c r="P6" t="s">
        <v>644</v>
      </c>
      <c r="Q6" t="s">
        <v>644</v>
      </c>
      <c r="R6" t="s">
        <v>644</v>
      </c>
      <c r="S6" t="s">
        <v>952</v>
      </c>
    </row>
    <row r="7" spans="1:19" x14ac:dyDescent="0.25">
      <c r="A7" t="s">
        <v>379</v>
      </c>
      <c r="B7" t="s">
        <v>644</v>
      </c>
      <c r="C7" t="s">
        <v>644</v>
      </c>
      <c r="D7" t="s">
        <v>644</v>
      </c>
      <c r="E7" t="s">
        <v>644</v>
      </c>
      <c r="F7" t="s">
        <v>644</v>
      </c>
      <c r="G7" t="s">
        <v>644</v>
      </c>
      <c r="H7" t="s">
        <v>644</v>
      </c>
      <c r="I7" t="s">
        <v>644</v>
      </c>
      <c r="J7" t="s">
        <v>644</v>
      </c>
      <c r="K7" t="s">
        <v>644</v>
      </c>
      <c r="L7" t="s">
        <v>644</v>
      </c>
      <c r="M7" t="s">
        <v>644</v>
      </c>
      <c r="N7" t="s">
        <v>644</v>
      </c>
      <c r="O7" t="s">
        <v>644</v>
      </c>
      <c r="P7" t="s">
        <v>644</v>
      </c>
      <c r="Q7" t="s">
        <v>644</v>
      </c>
      <c r="R7" t="s">
        <v>644</v>
      </c>
      <c r="S7" t="s">
        <v>644</v>
      </c>
    </row>
    <row r="8" spans="1:19" x14ac:dyDescent="0.25">
      <c r="A8" t="s">
        <v>380</v>
      </c>
      <c r="B8" t="s">
        <v>644</v>
      </c>
      <c r="C8" t="s">
        <v>644</v>
      </c>
      <c r="D8" t="s">
        <v>644</v>
      </c>
      <c r="E8" t="s">
        <v>644</v>
      </c>
      <c r="F8" t="s">
        <v>644</v>
      </c>
      <c r="G8" t="s">
        <v>644</v>
      </c>
      <c r="H8" t="s">
        <v>644</v>
      </c>
      <c r="I8" t="s">
        <v>644</v>
      </c>
      <c r="J8" t="s">
        <v>644</v>
      </c>
      <c r="K8" t="s">
        <v>644</v>
      </c>
      <c r="L8" t="s">
        <v>644</v>
      </c>
      <c r="M8" t="s">
        <v>644</v>
      </c>
      <c r="N8" t="s">
        <v>644</v>
      </c>
      <c r="O8" t="s">
        <v>644</v>
      </c>
      <c r="P8" t="s">
        <v>644</v>
      </c>
      <c r="Q8" t="s">
        <v>644</v>
      </c>
      <c r="R8" t="s">
        <v>644</v>
      </c>
      <c r="S8" t="s">
        <v>644</v>
      </c>
    </row>
    <row r="9" spans="1:19" x14ac:dyDescent="0.25">
      <c r="A9" t="s">
        <v>381</v>
      </c>
      <c r="B9" t="s">
        <v>644</v>
      </c>
      <c r="C9" t="s">
        <v>644</v>
      </c>
      <c r="D9" t="s">
        <v>644</v>
      </c>
      <c r="E9" t="s">
        <v>644</v>
      </c>
      <c r="F9" t="s">
        <v>644</v>
      </c>
      <c r="G9" t="s">
        <v>644</v>
      </c>
      <c r="H9" t="s">
        <v>644</v>
      </c>
      <c r="I9" t="s">
        <v>644</v>
      </c>
      <c r="J9" t="s">
        <v>644</v>
      </c>
      <c r="K9" t="s">
        <v>644</v>
      </c>
      <c r="L9" t="s">
        <v>644</v>
      </c>
      <c r="M9" t="s">
        <v>644</v>
      </c>
      <c r="N9" t="s">
        <v>644</v>
      </c>
      <c r="O9" t="s">
        <v>644</v>
      </c>
      <c r="P9" t="s">
        <v>644</v>
      </c>
      <c r="Q9" t="s">
        <v>644</v>
      </c>
      <c r="R9" t="s">
        <v>644</v>
      </c>
      <c r="S9" t="s">
        <v>644</v>
      </c>
    </row>
    <row r="10" spans="1:19" x14ac:dyDescent="0.25">
      <c r="A10" t="s">
        <v>382</v>
      </c>
      <c r="B10" t="s">
        <v>644</v>
      </c>
      <c r="C10" t="s">
        <v>644</v>
      </c>
      <c r="D10" t="s">
        <v>952</v>
      </c>
      <c r="E10" t="s">
        <v>644</v>
      </c>
      <c r="F10" t="s">
        <v>644</v>
      </c>
      <c r="G10" t="s">
        <v>644</v>
      </c>
      <c r="H10" t="s">
        <v>644</v>
      </c>
      <c r="I10" t="s">
        <v>644</v>
      </c>
      <c r="J10" t="s">
        <v>644</v>
      </c>
      <c r="K10" t="s">
        <v>644</v>
      </c>
      <c r="L10" t="s">
        <v>952</v>
      </c>
      <c r="M10" t="s">
        <v>644</v>
      </c>
      <c r="N10" t="s">
        <v>644</v>
      </c>
      <c r="O10" t="s">
        <v>644</v>
      </c>
      <c r="P10" t="s">
        <v>644</v>
      </c>
      <c r="Q10" t="s">
        <v>644</v>
      </c>
      <c r="R10" t="s">
        <v>644</v>
      </c>
      <c r="S10" t="s">
        <v>952</v>
      </c>
    </row>
    <row r="11" spans="1:19" x14ac:dyDescent="0.25">
      <c r="A11" t="s">
        <v>383</v>
      </c>
      <c r="B11" t="s">
        <v>644</v>
      </c>
      <c r="C11" t="s">
        <v>644</v>
      </c>
      <c r="D11" t="s">
        <v>952</v>
      </c>
      <c r="E11" t="s">
        <v>644</v>
      </c>
      <c r="F11" t="s">
        <v>644</v>
      </c>
      <c r="G11" t="s">
        <v>644</v>
      </c>
      <c r="H11" t="s">
        <v>644</v>
      </c>
      <c r="I11" t="s">
        <v>644</v>
      </c>
      <c r="J11" t="s">
        <v>644</v>
      </c>
      <c r="K11" t="s">
        <v>644</v>
      </c>
      <c r="L11" t="s">
        <v>952</v>
      </c>
      <c r="M11" t="s">
        <v>644</v>
      </c>
      <c r="N11" t="s">
        <v>952</v>
      </c>
      <c r="O11" t="s">
        <v>644</v>
      </c>
      <c r="P11" t="s">
        <v>644</v>
      </c>
      <c r="Q11" t="s">
        <v>644</v>
      </c>
      <c r="R11" t="s">
        <v>952</v>
      </c>
      <c r="S11" t="s">
        <v>644</v>
      </c>
    </row>
    <row r="12" spans="1:19" x14ac:dyDescent="0.25">
      <c r="A12" t="s">
        <v>384</v>
      </c>
      <c r="B12" t="s">
        <v>644</v>
      </c>
      <c r="C12" t="s">
        <v>644</v>
      </c>
      <c r="D12" t="s">
        <v>644</v>
      </c>
      <c r="E12" t="s">
        <v>644</v>
      </c>
      <c r="F12" t="s">
        <v>644</v>
      </c>
      <c r="G12" t="s">
        <v>644</v>
      </c>
      <c r="H12" t="s">
        <v>644</v>
      </c>
      <c r="I12" t="s">
        <v>644</v>
      </c>
      <c r="J12" t="s">
        <v>644</v>
      </c>
      <c r="K12" t="s">
        <v>644</v>
      </c>
      <c r="L12" t="s">
        <v>644</v>
      </c>
      <c r="M12" t="s">
        <v>644</v>
      </c>
      <c r="N12" t="s">
        <v>644</v>
      </c>
      <c r="O12" t="s">
        <v>644</v>
      </c>
      <c r="P12" t="s">
        <v>644</v>
      </c>
      <c r="Q12" t="s">
        <v>644</v>
      </c>
      <c r="R12" t="s">
        <v>644</v>
      </c>
      <c r="S12" t="s">
        <v>644</v>
      </c>
    </row>
    <row r="13" spans="1:19" x14ac:dyDescent="0.25">
      <c r="A13" t="s">
        <v>385</v>
      </c>
      <c r="B13" t="s">
        <v>644</v>
      </c>
      <c r="C13" t="s">
        <v>644</v>
      </c>
      <c r="D13" t="s">
        <v>644</v>
      </c>
      <c r="E13" t="s">
        <v>644</v>
      </c>
      <c r="F13" t="s">
        <v>644</v>
      </c>
      <c r="G13" t="s">
        <v>644</v>
      </c>
      <c r="H13" t="s">
        <v>644</v>
      </c>
      <c r="I13" t="s">
        <v>644</v>
      </c>
      <c r="J13" t="s">
        <v>644</v>
      </c>
      <c r="K13" t="s">
        <v>644</v>
      </c>
      <c r="L13" t="s">
        <v>644</v>
      </c>
      <c r="M13" t="s">
        <v>644</v>
      </c>
      <c r="N13" t="s">
        <v>644</v>
      </c>
      <c r="O13" t="s">
        <v>644</v>
      </c>
      <c r="P13" t="s">
        <v>644</v>
      </c>
      <c r="Q13" t="s">
        <v>644</v>
      </c>
      <c r="R13" t="s">
        <v>644</v>
      </c>
      <c r="S13" t="s">
        <v>644</v>
      </c>
    </row>
    <row r="14" spans="1:19" x14ac:dyDescent="0.25">
      <c r="A14" t="s">
        <v>386</v>
      </c>
      <c r="B14" t="s">
        <v>644</v>
      </c>
      <c r="C14" t="s">
        <v>644</v>
      </c>
      <c r="D14" t="s">
        <v>644</v>
      </c>
      <c r="E14" t="s">
        <v>644</v>
      </c>
      <c r="F14" t="s">
        <v>644</v>
      </c>
      <c r="G14" t="s">
        <v>644</v>
      </c>
      <c r="H14" t="s">
        <v>644</v>
      </c>
      <c r="I14" t="s">
        <v>644</v>
      </c>
      <c r="J14" t="s">
        <v>644</v>
      </c>
      <c r="K14" t="s">
        <v>644</v>
      </c>
      <c r="L14" t="s">
        <v>644</v>
      </c>
      <c r="M14" t="s">
        <v>644</v>
      </c>
      <c r="N14" t="s">
        <v>644</v>
      </c>
      <c r="O14" t="s">
        <v>644</v>
      </c>
      <c r="P14" t="s">
        <v>644</v>
      </c>
      <c r="Q14" t="s">
        <v>644</v>
      </c>
      <c r="R14" t="s">
        <v>644</v>
      </c>
      <c r="S14" t="s">
        <v>644</v>
      </c>
    </row>
    <row r="15" spans="1:19" x14ac:dyDescent="0.25">
      <c r="A15" t="s">
        <v>387</v>
      </c>
      <c r="B15" t="s">
        <v>644</v>
      </c>
      <c r="C15" t="s">
        <v>644</v>
      </c>
      <c r="D15" t="s">
        <v>644</v>
      </c>
      <c r="E15" t="s">
        <v>952</v>
      </c>
      <c r="F15" t="s">
        <v>644</v>
      </c>
      <c r="G15" t="s">
        <v>952</v>
      </c>
      <c r="H15" t="s">
        <v>644</v>
      </c>
      <c r="I15" t="s">
        <v>644</v>
      </c>
      <c r="J15" t="s">
        <v>644</v>
      </c>
      <c r="K15" t="s">
        <v>644</v>
      </c>
      <c r="L15" t="s">
        <v>644</v>
      </c>
      <c r="M15" t="s">
        <v>644</v>
      </c>
      <c r="N15" t="s">
        <v>952</v>
      </c>
      <c r="O15" t="s">
        <v>644</v>
      </c>
      <c r="P15" t="s">
        <v>644</v>
      </c>
      <c r="Q15" t="s">
        <v>644</v>
      </c>
      <c r="R15" t="s">
        <v>644</v>
      </c>
      <c r="S15" t="s">
        <v>644</v>
      </c>
    </row>
    <row r="16" spans="1:19" x14ac:dyDescent="0.25">
      <c r="A16" t="s">
        <v>388</v>
      </c>
      <c r="B16" t="s">
        <v>644</v>
      </c>
      <c r="C16" t="s">
        <v>644</v>
      </c>
      <c r="D16" t="s">
        <v>644</v>
      </c>
      <c r="E16" t="s">
        <v>644</v>
      </c>
      <c r="F16" t="s">
        <v>644</v>
      </c>
      <c r="G16" t="s">
        <v>644</v>
      </c>
      <c r="H16" t="s">
        <v>644</v>
      </c>
      <c r="I16" t="s">
        <v>644</v>
      </c>
      <c r="J16" t="s">
        <v>644</v>
      </c>
      <c r="K16" t="s">
        <v>644</v>
      </c>
      <c r="L16" t="s">
        <v>644</v>
      </c>
      <c r="M16" t="s">
        <v>644</v>
      </c>
      <c r="N16" t="s">
        <v>644</v>
      </c>
      <c r="O16" t="s">
        <v>644</v>
      </c>
      <c r="P16" t="s">
        <v>644</v>
      </c>
      <c r="Q16" t="s">
        <v>644</v>
      </c>
      <c r="R16" t="s">
        <v>644</v>
      </c>
      <c r="S16" t="s">
        <v>644</v>
      </c>
    </row>
    <row r="17" spans="1:19" x14ac:dyDescent="0.25">
      <c r="A17" t="s">
        <v>389</v>
      </c>
      <c r="B17" t="s">
        <v>644</v>
      </c>
      <c r="C17" t="s">
        <v>644</v>
      </c>
      <c r="D17" t="s">
        <v>644</v>
      </c>
      <c r="E17" t="s">
        <v>644</v>
      </c>
      <c r="F17" t="s">
        <v>644</v>
      </c>
      <c r="G17" t="s">
        <v>644</v>
      </c>
      <c r="H17" t="s">
        <v>644</v>
      </c>
      <c r="I17" t="s">
        <v>644</v>
      </c>
      <c r="J17" t="s">
        <v>644</v>
      </c>
      <c r="K17" t="s">
        <v>644</v>
      </c>
      <c r="L17" t="s">
        <v>644</v>
      </c>
      <c r="M17" t="s">
        <v>644</v>
      </c>
      <c r="N17" t="s">
        <v>644</v>
      </c>
      <c r="O17" t="s">
        <v>644</v>
      </c>
      <c r="P17" t="s">
        <v>644</v>
      </c>
      <c r="Q17" t="s">
        <v>644</v>
      </c>
      <c r="R17" t="s">
        <v>644</v>
      </c>
      <c r="S17" t="s">
        <v>644</v>
      </c>
    </row>
    <row r="18" spans="1:19" x14ac:dyDescent="0.25">
      <c r="A18" t="s">
        <v>390</v>
      </c>
      <c r="B18" t="s">
        <v>644</v>
      </c>
      <c r="C18" t="s">
        <v>644</v>
      </c>
      <c r="D18" t="s">
        <v>644</v>
      </c>
      <c r="E18" t="s">
        <v>644</v>
      </c>
      <c r="F18" t="s">
        <v>644</v>
      </c>
      <c r="G18" t="s">
        <v>644</v>
      </c>
      <c r="H18" t="s">
        <v>644</v>
      </c>
      <c r="I18" t="s">
        <v>644</v>
      </c>
      <c r="J18" t="s">
        <v>644</v>
      </c>
      <c r="K18" t="s">
        <v>644</v>
      </c>
      <c r="L18" t="s">
        <v>644</v>
      </c>
      <c r="M18" t="s">
        <v>644</v>
      </c>
      <c r="N18" t="s">
        <v>644</v>
      </c>
      <c r="O18" t="s">
        <v>644</v>
      </c>
      <c r="P18" t="s">
        <v>644</v>
      </c>
      <c r="Q18" t="s">
        <v>644</v>
      </c>
      <c r="R18" t="s">
        <v>644</v>
      </c>
      <c r="S18" t="s">
        <v>644</v>
      </c>
    </row>
    <row r="19" spans="1:19" x14ac:dyDescent="0.25">
      <c r="A19" t="s">
        <v>391</v>
      </c>
      <c r="B19" t="s">
        <v>644</v>
      </c>
      <c r="C19" t="s">
        <v>644</v>
      </c>
      <c r="D19" t="s">
        <v>644</v>
      </c>
      <c r="E19" t="s">
        <v>644</v>
      </c>
      <c r="F19" t="s">
        <v>644</v>
      </c>
      <c r="G19" t="s">
        <v>644</v>
      </c>
      <c r="H19" t="s">
        <v>952</v>
      </c>
      <c r="I19" t="s">
        <v>644</v>
      </c>
      <c r="J19" t="s">
        <v>644</v>
      </c>
      <c r="K19" t="s">
        <v>644</v>
      </c>
      <c r="L19" t="s">
        <v>644</v>
      </c>
      <c r="M19" t="s">
        <v>952</v>
      </c>
      <c r="N19" t="s">
        <v>644</v>
      </c>
      <c r="O19" t="s">
        <v>644</v>
      </c>
      <c r="P19" t="s">
        <v>644</v>
      </c>
      <c r="Q19" t="s">
        <v>644</v>
      </c>
      <c r="R19" t="s">
        <v>644</v>
      </c>
      <c r="S19" t="s">
        <v>644</v>
      </c>
    </row>
    <row r="20" spans="1:19" x14ac:dyDescent="0.25">
      <c r="A20" t="s">
        <v>392</v>
      </c>
      <c r="B20" t="s">
        <v>644</v>
      </c>
      <c r="C20" t="s">
        <v>644</v>
      </c>
      <c r="D20" t="s">
        <v>644</v>
      </c>
      <c r="E20" t="s">
        <v>644</v>
      </c>
      <c r="F20" t="s">
        <v>644</v>
      </c>
      <c r="G20" t="s">
        <v>644</v>
      </c>
      <c r="H20" t="s">
        <v>952</v>
      </c>
      <c r="I20" t="s">
        <v>644</v>
      </c>
      <c r="J20" t="s">
        <v>644</v>
      </c>
      <c r="K20" t="s">
        <v>644</v>
      </c>
      <c r="L20" t="s">
        <v>644</v>
      </c>
      <c r="M20" t="s">
        <v>952</v>
      </c>
      <c r="N20" t="s">
        <v>644</v>
      </c>
      <c r="O20" t="s">
        <v>644</v>
      </c>
      <c r="P20" t="s">
        <v>644</v>
      </c>
      <c r="Q20" t="s">
        <v>644</v>
      </c>
      <c r="R20" t="s">
        <v>644</v>
      </c>
      <c r="S20" t="s">
        <v>644</v>
      </c>
    </row>
    <row r="21" spans="1:19" x14ac:dyDescent="0.25">
      <c r="A21" t="s">
        <v>393</v>
      </c>
      <c r="B21" t="s">
        <v>644</v>
      </c>
      <c r="C21" t="s">
        <v>644</v>
      </c>
      <c r="D21" t="s">
        <v>952</v>
      </c>
      <c r="E21" t="s">
        <v>644</v>
      </c>
      <c r="F21" t="s">
        <v>644</v>
      </c>
      <c r="G21" t="s">
        <v>644</v>
      </c>
      <c r="H21" t="s">
        <v>644</v>
      </c>
      <c r="I21" t="s">
        <v>644</v>
      </c>
      <c r="J21" t="s">
        <v>644</v>
      </c>
      <c r="K21" t="s">
        <v>644</v>
      </c>
      <c r="L21" t="s">
        <v>644</v>
      </c>
      <c r="M21" t="s">
        <v>644</v>
      </c>
      <c r="N21" t="s">
        <v>952</v>
      </c>
      <c r="O21" t="s">
        <v>644</v>
      </c>
      <c r="P21" t="s">
        <v>644</v>
      </c>
      <c r="Q21" t="s">
        <v>644</v>
      </c>
      <c r="R21" t="s">
        <v>644</v>
      </c>
      <c r="S21" t="s">
        <v>644</v>
      </c>
    </row>
    <row r="22" spans="1:19" x14ac:dyDescent="0.25">
      <c r="A22" t="s">
        <v>394</v>
      </c>
      <c r="B22" t="s">
        <v>644</v>
      </c>
      <c r="C22" t="s">
        <v>644</v>
      </c>
      <c r="D22" t="s">
        <v>644</v>
      </c>
      <c r="E22" t="s">
        <v>644</v>
      </c>
      <c r="F22" t="s">
        <v>644</v>
      </c>
      <c r="G22" t="s">
        <v>644</v>
      </c>
      <c r="H22" t="s">
        <v>644</v>
      </c>
      <c r="I22" t="s">
        <v>644</v>
      </c>
      <c r="J22" t="s">
        <v>644</v>
      </c>
      <c r="K22" t="s">
        <v>644</v>
      </c>
      <c r="L22" t="s">
        <v>644</v>
      </c>
      <c r="M22" t="s">
        <v>644</v>
      </c>
      <c r="N22" t="s">
        <v>644</v>
      </c>
      <c r="O22" t="s">
        <v>644</v>
      </c>
      <c r="P22" t="s">
        <v>644</v>
      </c>
      <c r="Q22" t="s">
        <v>644</v>
      </c>
      <c r="R22" t="s">
        <v>644</v>
      </c>
      <c r="S22" t="s">
        <v>644</v>
      </c>
    </row>
    <row r="23" spans="1:19" x14ac:dyDescent="0.25">
      <c r="A23" t="s">
        <v>395</v>
      </c>
      <c r="B23" t="s">
        <v>644</v>
      </c>
      <c r="C23" t="s">
        <v>644</v>
      </c>
      <c r="D23" t="s">
        <v>644</v>
      </c>
      <c r="E23" t="s">
        <v>644</v>
      </c>
      <c r="F23" t="s">
        <v>644</v>
      </c>
      <c r="G23" t="s">
        <v>644</v>
      </c>
      <c r="H23" t="s">
        <v>644</v>
      </c>
      <c r="I23" t="s">
        <v>644</v>
      </c>
      <c r="J23" t="s">
        <v>644</v>
      </c>
      <c r="K23" t="s">
        <v>644</v>
      </c>
      <c r="L23" t="s">
        <v>644</v>
      </c>
      <c r="M23" t="s">
        <v>952</v>
      </c>
      <c r="N23" t="s">
        <v>644</v>
      </c>
      <c r="O23" t="s">
        <v>644</v>
      </c>
      <c r="P23" t="s">
        <v>644</v>
      </c>
      <c r="Q23" t="s">
        <v>644</v>
      </c>
      <c r="R23" t="s">
        <v>644</v>
      </c>
      <c r="S23" t="s">
        <v>952</v>
      </c>
    </row>
    <row r="24" spans="1:19" x14ac:dyDescent="0.25">
      <c r="A24" t="s">
        <v>396</v>
      </c>
      <c r="B24" t="s">
        <v>644</v>
      </c>
      <c r="C24" t="s">
        <v>644</v>
      </c>
      <c r="D24" t="s">
        <v>952</v>
      </c>
      <c r="E24" t="s">
        <v>644</v>
      </c>
      <c r="F24" t="s">
        <v>644</v>
      </c>
      <c r="G24" t="s">
        <v>644</v>
      </c>
      <c r="H24" t="s">
        <v>644</v>
      </c>
      <c r="I24" t="s">
        <v>644</v>
      </c>
      <c r="J24" t="s">
        <v>644</v>
      </c>
      <c r="K24" t="s">
        <v>644</v>
      </c>
      <c r="L24" t="s">
        <v>644</v>
      </c>
      <c r="M24" t="s">
        <v>644</v>
      </c>
      <c r="N24" t="s">
        <v>952</v>
      </c>
      <c r="O24" t="s">
        <v>644</v>
      </c>
      <c r="P24" t="s">
        <v>644</v>
      </c>
      <c r="Q24" t="s">
        <v>644</v>
      </c>
      <c r="R24" t="s">
        <v>644</v>
      </c>
      <c r="S24" t="s">
        <v>644</v>
      </c>
    </row>
    <row r="25" spans="1:19" x14ac:dyDescent="0.25">
      <c r="A25" t="s">
        <v>397</v>
      </c>
      <c r="B25" t="s">
        <v>644</v>
      </c>
      <c r="C25" t="s">
        <v>644</v>
      </c>
      <c r="D25" t="s">
        <v>644</v>
      </c>
      <c r="E25" t="s">
        <v>644</v>
      </c>
      <c r="F25" t="s">
        <v>644</v>
      </c>
      <c r="G25" t="s">
        <v>644</v>
      </c>
      <c r="H25" t="s">
        <v>644</v>
      </c>
      <c r="I25" t="s">
        <v>644</v>
      </c>
      <c r="J25" t="s">
        <v>644</v>
      </c>
      <c r="K25" t="s">
        <v>644</v>
      </c>
      <c r="L25" t="s">
        <v>644</v>
      </c>
      <c r="M25" t="s">
        <v>644</v>
      </c>
      <c r="N25" t="s">
        <v>644</v>
      </c>
      <c r="O25" t="s">
        <v>644</v>
      </c>
      <c r="P25" t="s">
        <v>644</v>
      </c>
      <c r="Q25" t="s">
        <v>644</v>
      </c>
      <c r="R25" t="s">
        <v>644</v>
      </c>
      <c r="S25" t="s">
        <v>644</v>
      </c>
    </row>
    <row r="26" spans="1:19" x14ac:dyDescent="0.25">
      <c r="A26" t="s">
        <v>398</v>
      </c>
      <c r="B26" t="s">
        <v>644</v>
      </c>
      <c r="C26" t="s">
        <v>644</v>
      </c>
      <c r="D26" t="s">
        <v>644</v>
      </c>
      <c r="E26" t="s">
        <v>644</v>
      </c>
      <c r="F26" t="s">
        <v>644</v>
      </c>
      <c r="G26" t="s">
        <v>644</v>
      </c>
      <c r="H26" t="s">
        <v>644</v>
      </c>
      <c r="I26" t="s">
        <v>644</v>
      </c>
      <c r="J26" t="s">
        <v>644</v>
      </c>
      <c r="K26" t="s">
        <v>644</v>
      </c>
      <c r="L26" t="s">
        <v>644</v>
      </c>
      <c r="M26" t="s">
        <v>644</v>
      </c>
      <c r="N26" t="s">
        <v>644</v>
      </c>
      <c r="O26" t="s">
        <v>644</v>
      </c>
      <c r="P26" t="s">
        <v>644</v>
      </c>
      <c r="Q26" t="s">
        <v>644</v>
      </c>
      <c r="R26" t="s">
        <v>644</v>
      </c>
      <c r="S26" t="s">
        <v>644</v>
      </c>
    </row>
    <row r="27" spans="1:19" x14ac:dyDescent="0.25">
      <c r="A27" t="s">
        <v>399</v>
      </c>
      <c r="B27" t="s">
        <v>644</v>
      </c>
      <c r="C27" t="s">
        <v>644</v>
      </c>
      <c r="D27" t="s">
        <v>644</v>
      </c>
      <c r="E27" t="s">
        <v>644</v>
      </c>
      <c r="F27" t="s">
        <v>644</v>
      </c>
      <c r="G27" t="s">
        <v>644</v>
      </c>
      <c r="H27" t="s">
        <v>644</v>
      </c>
      <c r="I27" t="s">
        <v>644</v>
      </c>
      <c r="J27" t="s">
        <v>644</v>
      </c>
      <c r="K27" t="s">
        <v>644</v>
      </c>
      <c r="L27" t="s">
        <v>952</v>
      </c>
      <c r="M27" t="s">
        <v>644</v>
      </c>
      <c r="N27" t="s">
        <v>644</v>
      </c>
      <c r="O27" t="s">
        <v>644</v>
      </c>
      <c r="P27" t="s">
        <v>644</v>
      </c>
      <c r="Q27" t="s">
        <v>644</v>
      </c>
      <c r="R27" t="s">
        <v>644</v>
      </c>
      <c r="S27" t="s">
        <v>644</v>
      </c>
    </row>
    <row r="28" spans="1:19" x14ac:dyDescent="0.25">
      <c r="A28" t="s">
        <v>400</v>
      </c>
      <c r="B28" t="s">
        <v>644</v>
      </c>
      <c r="C28" t="s">
        <v>644</v>
      </c>
      <c r="D28" t="s">
        <v>644</v>
      </c>
      <c r="E28" t="s">
        <v>952</v>
      </c>
      <c r="F28" t="s">
        <v>952</v>
      </c>
      <c r="G28" t="s">
        <v>644</v>
      </c>
      <c r="H28" t="s">
        <v>644</v>
      </c>
      <c r="I28" t="s">
        <v>644</v>
      </c>
      <c r="J28" t="s">
        <v>644</v>
      </c>
      <c r="K28" t="s">
        <v>952</v>
      </c>
      <c r="L28" t="s">
        <v>952</v>
      </c>
      <c r="M28" t="s">
        <v>644</v>
      </c>
      <c r="N28" t="s">
        <v>644</v>
      </c>
      <c r="O28" t="s">
        <v>644</v>
      </c>
      <c r="P28" t="s">
        <v>644</v>
      </c>
      <c r="Q28" t="s">
        <v>644</v>
      </c>
      <c r="R28" t="s">
        <v>644</v>
      </c>
      <c r="S28" t="s">
        <v>644</v>
      </c>
    </row>
    <row r="29" spans="1:19" x14ac:dyDescent="0.25">
      <c r="A29" t="s">
        <v>401</v>
      </c>
      <c r="B29" t="s">
        <v>644</v>
      </c>
      <c r="C29" t="s">
        <v>644</v>
      </c>
      <c r="D29" t="s">
        <v>644</v>
      </c>
      <c r="E29" t="s">
        <v>644</v>
      </c>
      <c r="F29" t="s">
        <v>644</v>
      </c>
      <c r="G29" t="s">
        <v>644</v>
      </c>
      <c r="H29" t="s">
        <v>644</v>
      </c>
      <c r="I29" t="s">
        <v>644</v>
      </c>
      <c r="J29" t="s">
        <v>644</v>
      </c>
      <c r="K29" t="s">
        <v>644</v>
      </c>
      <c r="L29" t="s">
        <v>644</v>
      </c>
      <c r="M29" t="s">
        <v>644</v>
      </c>
      <c r="N29" t="s">
        <v>644</v>
      </c>
      <c r="O29" t="s">
        <v>644</v>
      </c>
      <c r="P29" t="s">
        <v>644</v>
      </c>
      <c r="Q29" t="s">
        <v>644</v>
      </c>
      <c r="R29" t="s">
        <v>644</v>
      </c>
      <c r="S29" t="s">
        <v>644</v>
      </c>
    </row>
    <row r="30" spans="1:19" x14ac:dyDescent="0.25">
      <c r="A30" t="s">
        <v>402</v>
      </c>
      <c r="B30" t="s">
        <v>644</v>
      </c>
      <c r="C30" t="s">
        <v>644</v>
      </c>
      <c r="D30" t="s">
        <v>644</v>
      </c>
      <c r="E30" t="s">
        <v>644</v>
      </c>
      <c r="F30" t="s">
        <v>644</v>
      </c>
      <c r="G30" t="s">
        <v>644</v>
      </c>
      <c r="H30" t="s">
        <v>644</v>
      </c>
      <c r="I30" t="s">
        <v>644</v>
      </c>
      <c r="J30" t="s">
        <v>644</v>
      </c>
      <c r="K30" t="s">
        <v>644</v>
      </c>
      <c r="L30" t="s">
        <v>644</v>
      </c>
      <c r="M30" t="s">
        <v>644</v>
      </c>
      <c r="N30" t="s">
        <v>644</v>
      </c>
      <c r="O30" t="s">
        <v>644</v>
      </c>
      <c r="P30" t="s">
        <v>644</v>
      </c>
      <c r="Q30" t="s">
        <v>644</v>
      </c>
      <c r="R30" t="s">
        <v>644</v>
      </c>
      <c r="S30" t="s">
        <v>644</v>
      </c>
    </row>
    <row r="31" spans="1:19" x14ac:dyDescent="0.25">
      <c r="A31" t="s">
        <v>403</v>
      </c>
      <c r="B31" t="s">
        <v>644</v>
      </c>
      <c r="C31" t="s">
        <v>644</v>
      </c>
      <c r="D31" t="s">
        <v>644</v>
      </c>
      <c r="E31" t="s">
        <v>644</v>
      </c>
      <c r="F31" t="s">
        <v>644</v>
      </c>
      <c r="G31" t="s">
        <v>644</v>
      </c>
      <c r="H31" t="s">
        <v>644</v>
      </c>
      <c r="I31" t="s">
        <v>644</v>
      </c>
      <c r="J31" t="s">
        <v>644</v>
      </c>
      <c r="K31" t="s">
        <v>644</v>
      </c>
      <c r="L31" t="s">
        <v>644</v>
      </c>
      <c r="M31" t="s">
        <v>644</v>
      </c>
      <c r="N31" t="s">
        <v>644</v>
      </c>
      <c r="O31" t="s">
        <v>644</v>
      </c>
      <c r="P31" t="s">
        <v>644</v>
      </c>
      <c r="Q31" t="s">
        <v>644</v>
      </c>
      <c r="R31" t="s">
        <v>644</v>
      </c>
      <c r="S31" t="s">
        <v>644</v>
      </c>
    </row>
    <row r="32" spans="1:19" x14ac:dyDescent="0.25">
      <c r="A32" t="s">
        <v>404</v>
      </c>
      <c r="B32" t="s">
        <v>644</v>
      </c>
      <c r="C32" t="s">
        <v>644</v>
      </c>
      <c r="D32" t="s">
        <v>644</v>
      </c>
      <c r="E32" t="s">
        <v>644</v>
      </c>
      <c r="F32" t="s">
        <v>644</v>
      </c>
      <c r="G32" t="s">
        <v>644</v>
      </c>
      <c r="H32" t="s">
        <v>644</v>
      </c>
      <c r="I32" t="s">
        <v>644</v>
      </c>
      <c r="J32" t="s">
        <v>644</v>
      </c>
      <c r="K32" t="s">
        <v>644</v>
      </c>
      <c r="L32" t="s">
        <v>644</v>
      </c>
      <c r="M32" t="s">
        <v>644</v>
      </c>
      <c r="N32" t="s">
        <v>644</v>
      </c>
      <c r="O32" t="s">
        <v>644</v>
      </c>
      <c r="P32" t="s">
        <v>644</v>
      </c>
      <c r="Q32" t="s">
        <v>644</v>
      </c>
      <c r="R32" t="s">
        <v>644</v>
      </c>
      <c r="S32" t="s">
        <v>644</v>
      </c>
    </row>
    <row r="33" spans="1:19" x14ac:dyDescent="0.25">
      <c r="A33" t="s">
        <v>405</v>
      </c>
      <c r="B33" t="s">
        <v>644</v>
      </c>
      <c r="C33" t="s">
        <v>644</v>
      </c>
      <c r="D33" t="s">
        <v>644</v>
      </c>
      <c r="E33" t="s">
        <v>644</v>
      </c>
      <c r="F33" t="s">
        <v>644</v>
      </c>
      <c r="G33" t="s">
        <v>644</v>
      </c>
      <c r="H33" t="s">
        <v>952</v>
      </c>
      <c r="I33" t="s">
        <v>644</v>
      </c>
      <c r="J33" t="s">
        <v>952</v>
      </c>
      <c r="K33" t="s">
        <v>644</v>
      </c>
      <c r="L33" t="s">
        <v>644</v>
      </c>
      <c r="M33" t="s">
        <v>952</v>
      </c>
      <c r="N33" t="s">
        <v>952</v>
      </c>
      <c r="O33" t="s">
        <v>644</v>
      </c>
      <c r="P33" t="s">
        <v>644</v>
      </c>
      <c r="Q33" t="s">
        <v>644</v>
      </c>
      <c r="R33" t="s">
        <v>644</v>
      </c>
      <c r="S33" t="s">
        <v>644</v>
      </c>
    </row>
    <row r="34" spans="1:19" x14ac:dyDescent="0.25">
      <c r="A34" t="s">
        <v>406</v>
      </c>
      <c r="B34" t="s">
        <v>644</v>
      </c>
      <c r="C34" t="s">
        <v>644</v>
      </c>
      <c r="D34" t="s">
        <v>644</v>
      </c>
      <c r="E34" t="s">
        <v>952</v>
      </c>
      <c r="F34" t="s">
        <v>644</v>
      </c>
      <c r="G34" t="s">
        <v>644</v>
      </c>
      <c r="H34" t="s">
        <v>952</v>
      </c>
      <c r="I34" t="s">
        <v>644</v>
      </c>
      <c r="J34" t="s">
        <v>644</v>
      </c>
      <c r="K34" t="s">
        <v>644</v>
      </c>
      <c r="L34" t="s">
        <v>952</v>
      </c>
      <c r="M34" t="s">
        <v>644</v>
      </c>
      <c r="N34" t="s">
        <v>644</v>
      </c>
      <c r="O34" t="s">
        <v>644</v>
      </c>
      <c r="P34" t="s">
        <v>644</v>
      </c>
      <c r="Q34" t="s">
        <v>644</v>
      </c>
      <c r="R34" t="s">
        <v>952</v>
      </c>
      <c r="S34" t="s">
        <v>952</v>
      </c>
    </row>
    <row r="35" spans="1:19" x14ac:dyDescent="0.25">
      <c r="A35" t="s">
        <v>407</v>
      </c>
      <c r="B35" t="s">
        <v>644</v>
      </c>
      <c r="C35" t="s">
        <v>644</v>
      </c>
      <c r="D35" t="s">
        <v>644</v>
      </c>
      <c r="E35" t="s">
        <v>644</v>
      </c>
      <c r="F35" t="s">
        <v>644</v>
      </c>
      <c r="G35" t="s">
        <v>644</v>
      </c>
      <c r="H35" t="s">
        <v>644</v>
      </c>
      <c r="I35" t="s">
        <v>644</v>
      </c>
      <c r="J35" t="s">
        <v>644</v>
      </c>
      <c r="K35" t="s">
        <v>644</v>
      </c>
      <c r="L35" t="s">
        <v>952</v>
      </c>
      <c r="M35" t="s">
        <v>952</v>
      </c>
      <c r="N35" t="s">
        <v>644</v>
      </c>
      <c r="O35" t="s">
        <v>644</v>
      </c>
      <c r="P35" t="s">
        <v>644</v>
      </c>
      <c r="Q35" t="s">
        <v>644</v>
      </c>
      <c r="R35" t="s">
        <v>952</v>
      </c>
      <c r="S35" t="s">
        <v>644</v>
      </c>
    </row>
    <row r="36" spans="1:19" x14ac:dyDescent="0.25">
      <c r="A36" t="s">
        <v>408</v>
      </c>
      <c r="B36" t="s">
        <v>644</v>
      </c>
      <c r="C36" t="s">
        <v>644</v>
      </c>
      <c r="D36" t="s">
        <v>644</v>
      </c>
      <c r="E36" t="s">
        <v>952</v>
      </c>
      <c r="F36" t="s">
        <v>952</v>
      </c>
      <c r="G36" t="s">
        <v>644</v>
      </c>
      <c r="H36" t="s">
        <v>644</v>
      </c>
      <c r="I36" t="s">
        <v>644</v>
      </c>
      <c r="J36" t="s">
        <v>644</v>
      </c>
      <c r="K36" t="s">
        <v>952</v>
      </c>
      <c r="L36" t="s">
        <v>952</v>
      </c>
      <c r="M36" t="s">
        <v>644</v>
      </c>
      <c r="N36" t="s">
        <v>644</v>
      </c>
      <c r="O36" t="s">
        <v>644</v>
      </c>
      <c r="P36" t="s">
        <v>644</v>
      </c>
      <c r="Q36" t="s">
        <v>644</v>
      </c>
      <c r="R36" t="s">
        <v>644</v>
      </c>
      <c r="S36" t="s">
        <v>644</v>
      </c>
    </row>
    <row r="37" spans="1:19" x14ac:dyDescent="0.25">
      <c r="A37" t="s">
        <v>409</v>
      </c>
      <c r="B37" t="s">
        <v>644</v>
      </c>
      <c r="C37" t="s">
        <v>644</v>
      </c>
      <c r="D37" t="s">
        <v>644</v>
      </c>
      <c r="E37" t="s">
        <v>644</v>
      </c>
      <c r="F37" t="s">
        <v>644</v>
      </c>
      <c r="G37" t="s">
        <v>644</v>
      </c>
      <c r="H37" t="s">
        <v>952</v>
      </c>
      <c r="I37" t="s">
        <v>644</v>
      </c>
      <c r="J37" t="s">
        <v>644</v>
      </c>
      <c r="K37" t="s">
        <v>644</v>
      </c>
      <c r="L37" t="s">
        <v>644</v>
      </c>
      <c r="M37" t="s">
        <v>952</v>
      </c>
      <c r="N37" t="s">
        <v>644</v>
      </c>
      <c r="O37" t="s">
        <v>644</v>
      </c>
      <c r="P37" t="s">
        <v>644</v>
      </c>
      <c r="Q37" t="s">
        <v>644</v>
      </c>
      <c r="R37" t="s">
        <v>644</v>
      </c>
      <c r="S37" t="s">
        <v>644</v>
      </c>
    </row>
    <row r="38" spans="1:19" x14ac:dyDescent="0.25">
      <c r="A38" t="s">
        <v>410</v>
      </c>
      <c r="B38" t="s">
        <v>644</v>
      </c>
      <c r="C38" t="s">
        <v>644</v>
      </c>
      <c r="D38" t="s">
        <v>644</v>
      </c>
      <c r="E38" t="s">
        <v>644</v>
      </c>
      <c r="F38" t="s">
        <v>644</v>
      </c>
      <c r="G38" t="s">
        <v>644</v>
      </c>
      <c r="H38" t="s">
        <v>952</v>
      </c>
      <c r="I38" t="s">
        <v>644</v>
      </c>
      <c r="J38" t="s">
        <v>644</v>
      </c>
      <c r="K38" t="s">
        <v>644</v>
      </c>
      <c r="L38" t="s">
        <v>644</v>
      </c>
      <c r="M38" t="s">
        <v>952</v>
      </c>
      <c r="N38" t="s">
        <v>644</v>
      </c>
      <c r="O38" t="s">
        <v>644</v>
      </c>
      <c r="P38" t="s">
        <v>644</v>
      </c>
      <c r="Q38" t="s">
        <v>644</v>
      </c>
      <c r="R38" t="s">
        <v>644</v>
      </c>
      <c r="S38" t="s">
        <v>644</v>
      </c>
    </row>
    <row r="39" spans="1:19" x14ac:dyDescent="0.25">
      <c r="A39" t="s">
        <v>411</v>
      </c>
      <c r="B39" t="s">
        <v>644</v>
      </c>
      <c r="C39" t="s">
        <v>644</v>
      </c>
      <c r="D39" t="s">
        <v>644</v>
      </c>
      <c r="E39" t="s">
        <v>644</v>
      </c>
      <c r="F39" t="s">
        <v>644</v>
      </c>
      <c r="G39" t="s">
        <v>644</v>
      </c>
      <c r="H39" t="s">
        <v>644</v>
      </c>
      <c r="I39" t="s">
        <v>644</v>
      </c>
      <c r="J39" t="s">
        <v>644</v>
      </c>
      <c r="K39" t="s">
        <v>644</v>
      </c>
      <c r="L39" t="s">
        <v>644</v>
      </c>
      <c r="M39" t="s">
        <v>644</v>
      </c>
      <c r="N39" t="s">
        <v>644</v>
      </c>
      <c r="O39" t="s">
        <v>644</v>
      </c>
      <c r="P39" t="s">
        <v>644</v>
      </c>
      <c r="Q39" t="s">
        <v>644</v>
      </c>
      <c r="R39" t="s">
        <v>644</v>
      </c>
      <c r="S39" t="s">
        <v>644</v>
      </c>
    </row>
    <row r="40" spans="1:19" x14ac:dyDescent="0.25">
      <c r="A40" t="s">
        <v>412</v>
      </c>
      <c r="B40" t="s">
        <v>644</v>
      </c>
      <c r="C40" t="s">
        <v>644</v>
      </c>
      <c r="D40" t="s">
        <v>952</v>
      </c>
      <c r="E40" t="s">
        <v>952</v>
      </c>
      <c r="F40" t="s">
        <v>644</v>
      </c>
      <c r="G40" t="s">
        <v>952</v>
      </c>
      <c r="H40" t="s">
        <v>952</v>
      </c>
      <c r="I40" t="s">
        <v>644</v>
      </c>
      <c r="J40" t="s">
        <v>644</v>
      </c>
      <c r="K40" t="s">
        <v>644</v>
      </c>
      <c r="L40" t="s">
        <v>952</v>
      </c>
      <c r="M40" t="s">
        <v>952</v>
      </c>
      <c r="N40" t="s">
        <v>952</v>
      </c>
      <c r="O40" t="s">
        <v>644</v>
      </c>
      <c r="P40" t="s">
        <v>644</v>
      </c>
      <c r="Q40" t="s">
        <v>644</v>
      </c>
      <c r="R40" t="s">
        <v>644</v>
      </c>
      <c r="S40" t="s">
        <v>952</v>
      </c>
    </row>
    <row r="41" spans="1:19" x14ac:dyDescent="0.25">
      <c r="A41" t="s">
        <v>413</v>
      </c>
      <c r="B41" t="s">
        <v>644</v>
      </c>
      <c r="C41" t="s">
        <v>644</v>
      </c>
      <c r="D41" t="s">
        <v>644</v>
      </c>
      <c r="E41" t="s">
        <v>644</v>
      </c>
      <c r="F41" t="s">
        <v>644</v>
      </c>
      <c r="G41" t="s">
        <v>644</v>
      </c>
      <c r="H41" t="s">
        <v>644</v>
      </c>
      <c r="I41" t="s">
        <v>644</v>
      </c>
      <c r="J41" t="s">
        <v>644</v>
      </c>
      <c r="K41" t="s">
        <v>644</v>
      </c>
      <c r="L41" t="s">
        <v>644</v>
      </c>
      <c r="M41" t="s">
        <v>644</v>
      </c>
      <c r="N41" t="s">
        <v>644</v>
      </c>
      <c r="O41" t="s">
        <v>644</v>
      </c>
      <c r="P41" t="s">
        <v>644</v>
      </c>
      <c r="Q41" t="s">
        <v>644</v>
      </c>
      <c r="R41" t="s">
        <v>644</v>
      </c>
      <c r="S41" t="s">
        <v>644</v>
      </c>
    </row>
    <row r="42" spans="1:19" x14ac:dyDescent="0.25">
      <c r="A42" t="s">
        <v>414</v>
      </c>
      <c r="B42" t="s">
        <v>644</v>
      </c>
      <c r="C42" t="s">
        <v>644</v>
      </c>
      <c r="D42" t="s">
        <v>644</v>
      </c>
      <c r="E42" t="s">
        <v>644</v>
      </c>
      <c r="F42" t="s">
        <v>644</v>
      </c>
      <c r="G42" t="s">
        <v>644</v>
      </c>
      <c r="H42" t="s">
        <v>952</v>
      </c>
      <c r="I42" t="s">
        <v>644</v>
      </c>
      <c r="J42" t="s">
        <v>644</v>
      </c>
      <c r="K42" t="s">
        <v>644</v>
      </c>
      <c r="L42" t="s">
        <v>644</v>
      </c>
      <c r="M42" t="s">
        <v>952</v>
      </c>
      <c r="N42" t="s">
        <v>644</v>
      </c>
      <c r="O42" t="s">
        <v>644</v>
      </c>
      <c r="P42" t="s">
        <v>644</v>
      </c>
      <c r="Q42" t="s">
        <v>644</v>
      </c>
      <c r="R42" t="s">
        <v>644</v>
      </c>
      <c r="S42" t="s">
        <v>644</v>
      </c>
    </row>
    <row r="43" spans="1:19" x14ac:dyDescent="0.25">
      <c r="A43" t="s">
        <v>415</v>
      </c>
      <c r="B43" t="s">
        <v>644</v>
      </c>
      <c r="C43" t="s">
        <v>644</v>
      </c>
      <c r="D43" t="s">
        <v>644</v>
      </c>
      <c r="E43" t="s">
        <v>644</v>
      </c>
      <c r="F43" t="s">
        <v>644</v>
      </c>
      <c r="G43" t="s">
        <v>644</v>
      </c>
      <c r="H43" t="s">
        <v>644</v>
      </c>
      <c r="I43" t="s">
        <v>644</v>
      </c>
      <c r="J43" t="s">
        <v>644</v>
      </c>
      <c r="K43" t="s">
        <v>644</v>
      </c>
      <c r="L43" t="s">
        <v>644</v>
      </c>
      <c r="M43" t="s">
        <v>644</v>
      </c>
      <c r="N43" t="s">
        <v>644</v>
      </c>
      <c r="O43" t="s">
        <v>644</v>
      </c>
      <c r="P43" t="s">
        <v>644</v>
      </c>
      <c r="Q43" t="s">
        <v>644</v>
      </c>
      <c r="R43" t="s">
        <v>644</v>
      </c>
      <c r="S43" t="s">
        <v>644</v>
      </c>
    </row>
    <row r="44" spans="1:19" x14ac:dyDescent="0.25">
      <c r="A44" t="s">
        <v>416</v>
      </c>
      <c r="B44" t="s">
        <v>644</v>
      </c>
      <c r="C44" t="s">
        <v>644</v>
      </c>
      <c r="D44" t="s">
        <v>644</v>
      </c>
      <c r="E44" t="s">
        <v>644</v>
      </c>
      <c r="F44" t="s">
        <v>644</v>
      </c>
      <c r="G44" t="s">
        <v>644</v>
      </c>
      <c r="H44" t="s">
        <v>644</v>
      </c>
      <c r="I44" t="s">
        <v>644</v>
      </c>
      <c r="J44" t="s">
        <v>644</v>
      </c>
      <c r="K44" t="s">
        <v>644</v>
      </c>
      <c r="L44" t="s">
        <v>644</v>
      </c>
      <c r="M44" t="s">
        <v>644</v>
      </c>
      <c r="N44" t="s">
        <v>952</v>
      </c>
      <c r="O44" t="s">
        <v>644</v>
      </c>
      <c r="P44" t="s">
        <v>644</v>
      </c>
      <c r="Q44" t="s">
        <v>644</v>
      </c>
      <c r="R44" t="s">
        <v>644</v>
      </c>
      <c r="S44" t="s">
        <v>644</v>
      </c>
    </row>
    <row r="45" spans="1:19" x14ac:dyDescent="0.25">
      <c r="A45" t="s">
        <v>417</v>
      </c>
      <c r="B45" t="s">
        <v>644</v>
      </c>
      <c r="C45" t="s">
        <v>644</v>
      </c>
      <c r="D45" t="s">
        <v>644</v>
      </c>
      <c r="E45" t="s">
        <v>644</v>
      </c>
      <c r="F45" t="s">
        <v>644</v>
      </c>
      <c r="G45" t="s">
        <v>644</v>
      </c>
      <c r="H45" t="s">
        <v>644</v>
      </c>
      <c r="I45" t="s">
        <v>644</v>
      </c>
      <c r="J45" t="s">
        <v>644</v>
      </c>
      <c r="K45" t="s">
        <v>644</v>
      </c>
      <c r="L45" t="s">
        <v>644</v>
      </c>
      <c r="M45" t="s">
        <v>644</v>
      </c>
      <c r="N45" t="s">
        <v>644</v>
      </c>
      <c r="O45" t="s">
        <v>644</v>
      </c>
      <c r="P45" t="s">
        <v>644</v>
      </c>
      <c r="Q45" t="s">
        <v>644</v>
      </c>
      <c r="R45" t="s">
        <v>644</v>
      </c>
      <c r="S45" t="s">
        <v>644</v>
      </c>
    </row>
    <row r="46" spans="1:19" x14ac:dyDescent="0.25">
      <c r="A46" t="s">
        <v>418</v>
      </c>
      <c r="B46" t="s">
        <v>644</v>
      </c>
      <c r="C46" t="s">
        <v>644</v>
      </c>
      <c r="D46" t="s">
        <v>644</v>
      </c>
      <c r="E46" t="s">
        <v>644</v>
      </c>
      <c r="F46" t="s">
        <v>644</v>
      </c>
      <c r="G46" t="s">
        <v>644</v>
      </c>
      <c r="H46" t="s">
        <v>644</v>
      </c>
      <c r="I46" t="s">
        <v>644</v>
      </c>
      <c r="J46" t="s">
        <v>644</v>
      </c>
      <c r="K46" t="s">
        <v>644</v>
      </c>
      <c r="L46" t="s">
        <v>644</v>
      </c>
      <c r="M46" t="s">
        <v>644</v>
      </c>
      <c r="N46" t="s">
        <v>644</v>
      </c>
      <c r="O46" t="s">
        <v>644</v>
      </c>
      <c r="P46" t="s">
        <v>644</v>
      </c>
      <c r="Q46" t="s">
        <v>644</v>
      </c>
      <c r="R46" t="s">
        <v>644</v>
      </c>
      <c r="S46" t="s">
        <v>644</v>
      </c>
    </row>
    <row r="47" spans="1:19" x14ac:dyDescent="0.25">
      <c r="A47" t="s">
        <v>419</v>
      </c>
      <c r="B47" t="s">
        <v>644</v>
      </c>
      <c r="C47" t="s">
        <v>644</v>
      </c>
      <c r="D47" t="s">
        <v>644</v>
      </c>
      <c r="E47" t="s">
        <v>644</v>
      </c>
      <c r="F47" t="s">
        <v>644</v>
      </c>
      <c r="G47" t="s">
        <v>644</v>
      </c>
      <c r="H47" t="s">
        <v>952</v>
      </c>
      <c r="I47" t="s">
        <v>644</v>
      </c>
      <c r="J47" t="s">
        <v>644</v>
      </c>
      <c r="K47" t="s">
        <v>644</v>
      </c>
      <c r="L47" t="s">
        <v>644</v>
      </c>
      <c r="M47" t="s">
        <v>644</v>
      </c>
      <c r="N47" t="s">
        <v>644</v>
      </c>
      <c r="O47" t="s">
        <v>644</v>
      </c>
      <c r="P47" t="s">
        <v>644</v>
      </c>
      <c r="Q47" t="s">
        <v>644</v>
      </c>
      <c r="R47" t="s">
        <v>644</v>
      </c>
      <c r="S47" t="s">
        <v>644</v>
      </c>
    </row>
    <row r="48" spans="1:19" x14ac:dyDescent="0.25">
      <c r="A48" t="s">
        <v>420</v>
      </c>
      <c r="B48" t="s">
        <v>644</v>
      </c>
      <c r="C48" t="s">
        <v>644</v>
      </c>
      <c r="D48" t="s">
        <v>644</v>
      </c>
      <c r="E48" t="s">
        <v>644</v>
      </c>
      <c r="F48" t="s">
        <v>644</v>
      </c>
      <c r="G48" t="s">
        <v>644</v>
      </c>
      <c r="H48" t="s">
        <v>644</v>
      </c>
      <c r="I48" t="s">
        <v>644</v>
      </c>
      <c r="J48" t="s">
        <v>644</v>
      </c>
      <c r="K48" t="s">
        <v>644</v>
      </c>
      <c r="L48" t="s">
        <v>644</v>
      </c>
      <c r="M48" t="s">
        <v>644</v>
      </c>
      <c r="N48" t="s">
        <v>644</v>
      </c>
      <c r="O48" t="s">
        <v>644</v>
      </c>
      <c r="P48" t="s">
        <v>644</v>
      </c>
      <c r="Q48" t="s">
        <v>644</v>
      </c>
      <c r="R48" t="s">
        <v>644</v>
      </c>
      <c r="S48" t="s">
        <v>644</v>
      </c>
    </row>
    <row r="49" spans="1:19" x14ac:dyDescent="0.25">
      <c r="A49" t="s">
        <v>421</v>
      </c>
      <c r="B49" t="s">
        <v>644</v>
      </c>
      <c r="C49" t="s">
        <v>644</v>
      </c>
      <c r="D49" t="s">
        <v>644</v>
      </c>
      <c r="E49" t="s">
        <v>644</v>
      </c>
      <c r="F49" t="s">
        <v>644</v>
      </c>
      <c r="G49" t="s">
        <v>644</v>
      </c>
      <c r="H49" t="s">
        <v>644</v>
      </c>
      <c r="I49" t="s">
        <v>644</v>
      </c>
      <c r="J49" t="s">
        <v>644</v>
      </c>
      <c r="K49" t="s">
        <v>644</v>
      </c>
      <c r="L49" t="s">
        <v>644</v>
      </c>
      <c r="M49" t="s">
        <v>644</v>
      </c>
      <c r="N49" t="s">
        <v>644</v>
      </c>
      <c r="O49" t="s">
        <v>644</v>
      </c>
      <c r="P49" t="s">
        <v>644</v>
      </c>
      <c r="Q49" t="s">
        <v>644</v>
      </c>
      <c r="R49" t="s">
        <v>644</v>
      </c>
      <c r="S49" t="s">
        <v>644</v>
      </c>
    </row>
    <row r="50" spans="1:19" x14ac:dyDescent="0.25">
      <c r="A50" t="s">
        <v>422</v>
      </c>
      <c r="B50" s="7" t="s">
        <v>644</v>
      </c>
      <c r="C50" s="7" t="s">
        <v>644</v>
      </c>
      <c r="D50" s="7" t="s">
        <v>644</v>
      </c>
      <c r="E50" s="7" t="s">
        <v>644</v>
      </c>
      <c r="F50" s="7" t="s">
        <v>644</v>
      </c>
      <c r="G50" s="7" t="s">
        <v>644</v>
      </c>
      <c r="H50" s="7" t="s">
        <v>644</v>
      </c>
      <c r="I50" s="7" t="s">
        <v>644</v>
      </c>
      <c r="J50" s="7" t="s">
        <v>644</v>
      </c>
      <c r="K50" s="7" t="s">
        <v>644</v>
      </c>
      <c r="L50" s="7" t="s">
        <v>644</v>
      </c>
      <c r="M50" s="7" t="s">
        <v>644</v>
      </c>
      <c r="N50" s="7" t="s">
        <v>644</v>
      </c>
      <c r="O50" s="7" t="s">
        <v>644</v>
      </c>
      <c r="P50" s="7" t="s">
        <v>644</v>
      </c>
      <c r="Q50" s="7" t="s">
        <v>644</v>
      </c>
      <c r="R50" s="7" t="s">
        <v>644</v>
      </c>
      <c r="S50" s="7" t="s">
        <v>644</v>
      </c>
    </row>
    <row r="51" spans="1:19" x14ac:dyDescent="0.25">
      <c r="A51" t="s">
        <v>423</v>
      </c>
      <c r="B51" t="s">
        <v>644</v>
      </c>
      <c r="C51" t="s">
        <v>644</v>
      </c>
      <c r="D51" t="s">
        <v>644</v>
      </c>
      <c r="E51" t="s">
        <v>644</v>
      </c>
      <c r="F51" t="s">
        <v>644</v>
      </c>
      <c r="G51" t="s">
        <v>644</v>
      </c>
      <c r="H51" t="s">
        <v>644</v>
      </c>
      <c r="I51" t="s">
        <v>644</v>
      </c>
      <c r="J51" t="s">
        <v>644</v>
      </c>
      <c r="K51" t="s">
        <v>644</v>
      </c>
      <c r="L51" t="s">
        <v>644</v>
      </c>
      <c r="M51" t="s">
        <v>644</v>
      </c>
      <c r="N51" t="s">
        <v>644</v>
      </c>
      <c r="O51" t="s">
        <v>644</v>
      </c>
      <c r="P51" t="s">
        <v>644</v>
      </c>
      <c r="Q51" t="s">
        <v>644</v>
      </c>
      <c r="R51" t="s">
        <v>644</v>
      </c>
      <c r="S51" t="s">
        <v>644</v>
      </c>
    </row>
    <row r="52" spans="1:19" x14ac:dyDescent="0.25">
      <c r="A52" t="s">
        <v>424</v>
      </c>
      <c r="B52" t="s">
        <v>644</v>
      </c>
      <c r="C52" t="s">
        <v>644</v>
      </c>
      <c r="D52" t="s">
        <v>644</v>
      </c>
      <c r="E52" t="s">
        <v>644</v>
      </c>
      <c r="F52" t="s">
        <v>644</v>
      </c>
      <c r="G52" t="s">
        <v>644</v>
      </c>
      <c r="H52" t="s">
        <v>644</v>
      </c>
      <c r="I52" t="s">
        <v>644</v>
      </c>
      <c r="J52" t="s">
        <v>644</v>
      </c>
      <c r="K52" t="s">
        <v>644</v>
      </c>
      <c r="L52" t="s">
        <v>644</v>
      </c>
      <c r="M52" t="s">
        <v>644</v>
      </c>
      <c r="N52" t="s">
        <v>644</v>
      </c>
      <c r="O52" t="s">
        <v>644</v>
      </c>
      <c r="P52" t="s">
        <v>644</v>
      </c>
      <c r="Q52" t="s">
        <v>644</v>
      </c>
      <c r="R52" t="s">
        <v>644</v>
      </c>
      <c r="S52" t="s">
        <v>644</v>
      </c>
    </row>
    <row r="53" spans="1:19" x14ac:dyDescent="0.25">
      <c r="A53" t="s">
        <v>425</v>
      </c>
      <c r="B53" t="s">
        <v>644</v>
      </c>
      <c r="C53" t="s">
        <v>644</v>
      </c>
      <c r="D53" t="s">
        <v>644</v>
      </c>
      <c r="E53" t="s">
        <v>644</v>
      </c>
      <c r="F53" t="s">
        <v>644</v>
      </c>
      <c r="G53" t="s">
        <v>644</v>
      </c>
      <c r="H53" t="s">
        <v>644</v>
      </c>
      <c r="I53" t="s">
        <v>644</v>
      </c>
      <c r="J53" t="s">
        <v>644</v>
      </c>
      <c r="K53" t="s">
        <v>644</v>
      </c>
      <c r="L53" t="s">
        <v>952</v>
      </c>
      <c r="M53" t="s">
        <v>644</v>
      </c>
      <c r="N53" t="s">
        <v>644</v>
      </c>
      <c r="O53" t="s">
        <v>644</v>
      </c>
      <c r="P53" t="s">
        <v>644</v>
      </c>
      <c r="Q53" t="s">
        <v>644</v>
      </c>
      <c r="R53" t="s">
        <v>952</v>
      </c>
      <c r="S53" t="s">
        <v>644</v>
      </c>
    </row>
    <row r="54" spans="1:19" x14ac:dyDescent="0.25">
      <c r="A54" t="s">
        <v>426</v>
      </c>
      <c r="B54" t="s">
        <v>644</v>
      </c>
      <c r="C54" t="s">
        <v>644</v>
      </c>
      <c r="D54" t="s">
        <v>644</v>
      </c>
      <c r="E54" t="s">
        <v>644</v>
      </c>
      <c r="F54" t="s">
        <v>644</v>
      </c>
      <c r="G54" t="s">
        <v>644</v>
      </c>
      <c r="H54" t="s">
        <v>644</v>
      </c>
      <c r="I54" t="s">
        <v>644</v>
      </c>
      <c r="J54" t="s">
        <v>644</v>
      </c>
      <c r="K54" t="s">
        <v>644</v>
      </c>
      <c r="L54" t="s">
        <v>644</v>
      </c>
      <c r="M54" t="s">
        <v>644</v>
      </c>
      <c r="N54" t="s">
        <v>644</v>
      </c>
      <c r="O54" t="s">
        <v>644</v>
      </c>
      <c r="P54" t="s">
        <v>644</v>
      </c>
      <c r="Q54" t="s">
        <v>644</v>
      </c>
      <c r="R54" t="s">
        <v>644</v>
      </c>
      <c r="S54" t="s">
        <v>644</v>
      </c>
    </row>
    <row r="55" spans="1:19" x14ac:dyDescent="0.25">
      <c r="A55" t="s">
        <v>427</v>
      </c>
      <c r="B55" t="s">
        <v>644</v>
      </c>
      <c r="C55" t="s">
        <v>644</v>
      </c>
      <c r="D55" t="s">
        <v>644</v>
      </c>
      <c r="E55" t="s">
        <v>644</v>
      </c>
      <c r="F55" t="s">
        <v>644</v>
      </c>
      <c r="G55" t="s">
        <v>644</v>
      </c>
      <c r="H55" t="s">
        <v>644</v>
      </c>
      <c r="I55" t="s">
        <v>644</v>
      </c>
      <c r="J55" t="s">
        <v>644</v>
      </c>
      <c r="K55" t="s">
        <v>644</v>
      </c>
      <c r="L55" t="s">
        <v>644</v>
      </c>
      <c r="M55" t="s">
        <v>644</v>
      </c>
      <c r="N55" t="s">
        <v>644</v>
      </c>
      <c r="O55" t="s">
        <v>644</v>
      </c>
      <c r="P55" t="s">
        <v>644</v>
      </c>
      <c r="Q55" t="s">
        <v>644</v>
      </c>
      <c r="R55" t="s">
        <v>644</v>
      </c>
      <c r="S55" t="s">
        <v>644</v>
      </c>
    </row>
    <row r="56" spans="1:19" x14ac:dyDescent="0.25">
      <c r="A56" t="s">
        <v>428</v>
      </c>
      <c r="B56" t="s">
        <v>644</v>
      </c>
      <c r="C56" t="s">
        <v>644</v>
      </c>
      <c r="D56" t="s">
        <v>644</v>
      </c>
      <c r="E56" t="s">
        <v>644</v>
      </c>
      <c r="F56" t="s">
        <v>644</v>
      </c>
      <c r="G56" t="s">
        <v>644</v>
      </c>
      <c r="H56" t="s">
        <v>644</v>
      </c>
      <c r="I56" t="s">
        <v>644</v>
      </c>
      <c r="J56" t="s">
        <v>644</v>
      </c>
      <c r="K56" t="s">
        <v>644</v>
      </c>
      <c r="L56" t="s">
        <v>952</v>
      </c>
      <c r="M56" t="s">
        <v>952</v>
      </c>
      <c r="N56" t="s">
        <v>644</v>
      </c>
      <c r="O56" t="s">
        <v>644</v>
      </c>
      <c r="P56" t="s">
        <v>644</v>
      </c>
      <c r="Q56" t="s">
        <v>644</v>
      </c>
      <c r="R56" t="s">
        <v>644</v>
      </c>
      <c r="S56" t="s">
        <v>644</v>
      </c>
    </row>
    <row r="57" spans="1:19" x14ac:dyDescent="0.25">
      <c r="A57" t="s">
        <v>429</v>
      </c>
      <c r="B57" t="s">
        <v>644</v>
      </c>
      <c r="C57" t="s">
        <v>644</v>
      </c>
      <c r="D57" t="s">
        <v>644</v>
      </c>
      <c r="E57" t="s">
        <v>644</v>
      </c>
      <c r="F57" t="s">
        <v>644</v>
      </c>
      <c r="G57" t="s">
        <v>644</v>
      </c>
      <c r="H57" t="s">
        <v>644</v>
      </c>
      <c r="I57" t="s">
        <v>644</v>
      </c>
      <c r="J57" t="s">
        <v>644</v>
      </c>
      <c r="K57" t="s">
        <v>644</v>
      </c>
      <c r="L57" t="s">
        <v>644</v>
      </c>
      <c r="M57" t="s">
        <v>644</v>
      </c>
      <c r="N57" t="s">
        <v>644</v>
      </c>
      <c r="O57" t="s">
        <v>644</v>
      </c>
      <c r="P57" t="s">
        <v>644</v>
      </c>
      <c r="Q57" t="s">
        <v>644</v>
      </c>
      <c r="R57" t="s">
        <v>644</v>
      </c>
      <c r="S57" t="s">
        <v>952</v>
      </c>
    </row>
    <row r="58" spans="1:19" x14ac:dyDescent="0.25">
      <c r="A58" t="s">
        <v>430</v>
      </c>
      <c r="B58" t="s">
        <v>644</v>
      </c>
      <c r="C58" t="s">
        <v>644</v>
      </c>
      <c r="D58" t="s">
        <v>644</v>
      </c>
      <c r="E58" t="s">
        <v>644</v>
      </c>
      <c r="F58" t="s">
        <v>644</v>
      </c>
      <c r="G58" t="s">
        <v>644</v>
      </c>
      <c r="H58" t="s">
        <v>644</v>
      </c>
      <c r="I58" t="s">
        <v>644</v>
      </c>
      <c r="J58" t="s">
        <v>644</v>
      </c>
      <c r="K58" t="s">
        <v>644</v>
      </c>
      <c r="L58" t="s">
        <v>644</v>
      </c>
      <c r="M58" t="s">
        <v>644</v>
      </c>
      <c r="N58" t="s">
        <v>644</v>
      </c>
      <c r="O58" t="s">
        <v>644</v>
      </c>
      <c r="P58" t="s">
        <v>644</v>
      </c>
      <c r="Q58" t="s">
        <v>644</v>
      </c>
      <c r="R58" t="s">
        <v>644</v>
      </c>
      <c r="S58" t="s">
        <v>644</v>
      </c>
    </row>
    <row r="59" spans="1:19" x14ac:dyDescent="0.25">
      <c r="A59" t="s">
        <v>431</v>
      </c>
      <c r="B59" t="s">
        <v>644</v>
      </c>
      <c r="C59" t="s">
        <v>644</v>
      </c>
      <c r="D59" t="s">
        <v>644</v>
      </c>
      <c r="E59" t="s">
        <v>644</v>
      </c>
      <c r="F59" t="s">
        <v>644</v>
      </c>
      <c r="G59" t="s">
        <v>644</v>
      </c>
      <c r="H59" t="s">
        <v>644</v>
      </c>
      <c r="I59" t="s">
        <v>644</v>
      </c>
      <c r="J59" t="s">
        <v>644</v>
      </c>
      <c r="K59" t="s">
        <v>644</v>
      </c>
      <c r="L59" t="s">
        <v>644</v>
      </c>
      <c r="M59" t="s">
        <v>644</v>
      </c>
      <c r="N59" t="s">
        <v>644</v>
      </c>
      <c r="O59" t="s">
        <v>644</v>
      </c>
      <c r="P59" t="s">
        <v>644</v>
      </c>
      <c r="Q59" t="s">
        <v>644</v>
      </c>
      <c r="R59" t="s">
        <v>644</v>
      </c>
      <c r="S59" t="s">
        <v>644</v>
      </c>
    </row>
    <row r="60" spans="1:19" x14ac:dyDescent="0.25">
      <c r="A60" t="s">
        <v>432</v>
      </c>
      <c r="B60" t="s">
        <v>644</v>
      </c>
      <c r="C60" t="s">
        <v>644</v>
      </c>
      <c r="D60" t="s">
        <v>644</v>
      </c>
      <c r="E60" t="s">
        <v>644</v>
      </c>
      <c r="F60" t="s">
        <v>644</v>
      </c>
      <c r="G60" t="s">
        <v>644</v>
      </c>
      <c r="H60" t="s">
        <v>644</v>
      </c>
      <c r="I60" t="s">
        <v>644</v>
      </c>
      <c r="J60" t="s">
        <v>644</v>
      </c>
      <c r="K60" t="s">
        <v>644</v>
      </c>
      <c r="L60" t="s">
        <v>644</v>
      </c>
      <c r="M60" t="s">
        <v>644</v>
      </c>
      <c r="N60" t="s">
        <v>644</v>
      </c>
      <c r="O60" t="s">
        <v>644</v>
      </c>
      <c r="P60" t="s">
        <v>644</v>
      </c>
      <c r="Q60" t="s">
        <v>644</v>
      </c>
      <c r="R60" t="s">
        <v>644</v>
      </c>
      <c r="S60" t="s">
        <v>644</v>
      </c>
    </row>
    <row r="61" spans="1:19" x14ac:dyDescent="0.25">
      <c r="A61" t="s">
        <v>433</v>
      </c>
      <c r="B61" t="s">
        <v>644</v>
      </c>
      <c r="C61" t="s">
        <v>644</v>
      </c>
      <c r="D61" t="s">
        <v>644</v>
      </c>
      <c r="E61" t="s">
        <v>644</v>
      </c>
      <c r="F61" t="s">
        <v>644</v>
      </c>
      <c r="G61" t="s">
        <v>644</v>
      </c>
      <c r="H61" t="s">
        <v>644</v>
      </c>
      <c r="I61" t="s">
        <v>644</v>
      </c>
      <c r="J61" t="s">
        <v>952</v>
      </c>
      <c r="K61" t="s">
        <v>644</v>
      </c>
      <c r="L61" t="s">
        <v>644</v>
      </c>
      <c r="M61" t="s">
        <v>644</v>
      </c>
      <c r="N61" t="s">
        <v>644</v>
      </c>
      <c r="O61" t="s">
        <v>644</v>
      </c>
      <c r="P61" t="s">
        <v>644</v>
      </c>
      <c r="Q61" t="s">
        <v>644</v>
      </c>
      <c r="R61" t="s">
        <v>952</v>
      </c>
      <c r="S61" t="s">
        <v>644</v>
      </c>
    </row>
    <row r="62" spans="1:19" x14ac:dyDescent="0.25">
      <c r="A62" t="s">
        <v>434</v>
      </c>
      <c r="B62" t="s">
        <v>644</v>
      </c>
      <c r="C62" t="s">
        <v>644</v>
      </c>
      <c r="D62" t="s">
        <v>644</v>
      </c>
      <c r="E62" t="s">
        <v>952</v>
      </c>
      <c r="F62" t="s">
        <v>952</v>
      </c>
      <c r="G62" t="s">
        <v>644</v>
      </c>
      <c r="H62" t="s">
        <v>644</v>
      </c>
      <c r="I62" t="s">
        <v>644</v>
      </c>
      <c r="J62" t="s">
        <v>644</v>
      </c>
      <c r="K62" t="s">
        <v>644</v>
      </c>
      <c r="L62" t="s">
        <v>644</v>
      </c>
      <c r="M62" t="s">
        <v>644</v>
      </c>
      <c r="N62" t="s">
        <v>644</v>
      </c>
      <c r="O62" t="s">
        <v>644</v>
      </c>
      <c r="P62" t="s">
        <v>644</v>
      </c>
      <c r="Q62" t="s">
        <v>644</v>
      </c>
      <c r="R62" t="s">
        <v>644</v>
      </c>
      <c r="S62" t="s">
        <v>644</v>
      </c>
    </row>
    <row r="63" spans="1:19" x14ac:dyDescent="0.25">
      <c r="A63" t="s">
        <v>435</v>
      </c>
      <c r="B63" t="s">
        <v>644</v>
      </c>
      <c r="C63" t="s">
        <v>644</v>
      </c>
      <c r="D63" t="s">
        <v>644</v>
      </c>
      <c r="E63" t="s">
        <v>644</v>
      </c>
      <c r="F63" t="s">
        <v>644</v>
      </c>
      <c r="G63" t="s">
        <v>644</v>
      </c>
      <c r="H63" t="s">
        <v>644</v>
      </c>
      <c r="I63" t="s">
        <v>644</v>
      </c>
      <c r="J63" t="s">
        <v>644</v>
      </c>
      <c r="K63" t="s">
        <v>644</v>
      </c>
      <c r="L63" t="s">
        <v>644</v>
      </c>
      <c r="M63" t="s">
        <v>644</v>
      </c>
      <c r="N63" t="s">
        <v>644</v>
      </c>
      <c r="O63" t="s">
        <v>644</v>
      </c>
      <c r="P63" t="s">
        <v>644</v>
      </c>
      <c r="Q63" t="s">
        <v>644</v>
      </c>
      <c r="R63" t="s">
        <v>644</v>
      </c>
      <c r="S63" t="s">
        <v>644</v>
      </c>
    </row>
    <row r="64" spans="1:19" x14ac:dyDescent="0.25">
      <c r="A64" t="s">
        <v>436</v>
      </c>
      <c r="B64" t="s">
        <v>644</v>
      </c>
      <c r="C64" t="s">
        <v>644</v>
      </c>
      <c r="D64" t="s">
        <v>644</v>
      </c>
      <c r="E64" t="s">
        <v>644</v>
      </c>
      <c r="F64" t="s">
        <v>644</v>
      </c>
      <c r="G64" t="s">
        <v>644</v>
      </c>
      <c r="H64" t="s">
        <v>644</v>
      </c>
      <c r="I64" t="s">
        <v>644</v>
      </c>
      <c r="J64" t="s">
        <v>644</v>
      </c>
      <c r="K64" t="s">
        <v>644</v>
      </c>
      <c r="L64" t="s">
        <v>644</v>
      </c>
      <c r="M64" t="s">
        <v>644</v>
      </c>
      <c r="N64" t="s">
        <v>952</v>
      </c>
      <c r="O64" t="s">
        <v>952</v>
      </c>
      <c r="P64" t="s">
        <v>644</v>
      </c>
      <c r="Q64" t="s">
        <v>644</v>
      </c>
      <c r="R64" t="s">
        <v>644</v>
      </c>
      <c r="S64" t="s">
        <v>644</v>
      </c>
    </row>
    <row r="65" spans="1:19" x14ac:dyDescent="0.25">
      <c r="A65" t="s">
        <v>437</v>
      </c>
      <c r="B65" t="s">
        <v>644</v>
      </c>
      <c r="C65" t="s">
        <v>644</v>
      </c>
      <c r="D65" t="s">
        <v>644</v>
      </c>
      <c r="E65" t="s">
        <v>644</v>
      </c>
      <c r="F65" t="s">
        <v>644</v>
      </c>
      <c r="G65" t="s">
        <v>644</v>
      </c>
      <c r="H65" t="s">
        <v>952</v>
      </c>
      <c r="I65" t="s">
        <v>644</v>
      </c>
      <c r="J65" t="s">
        <v>644</v>
      </c>
      <c r="K65" t="s">
        <v>644</v>
      </c>
      <c r="L65" t="s">
        <v>952</v>
      </c>
      <c r="M65" t="s">
        <v>644</v>
      </c>
      <c r="N65" t="s">
        <v>644</v>
      </c>
      <c r="O65" t="s">
        <v>644</v>
      </c>
      <c r="P65" t="s">
        <v>644</v>
      </c>
      <c r="Q65" t="s">
        <v>644</v>
      </c>
      <c r="R65" t="s">
        <v>644</v>
      </c>
      <c r="S65" t="s">
        <v>644</v>
      </c>
    </row>
    <row r="66" spans="1:19" x14ac:dyDescent="0.25">
      <c r="A66" t="s">
        <v>438</v>
      </c>
      <c r="B66" t="s">
        <v>644</v>
      </c>
      <c r="C66" t="s">
        <v>644</v>
      </c>
      <c r="D66" t="s">
        <v>644</v>
      </c>
      <c r="E66" t="s">
        <v>644</v>
      </c>
      <c r="F66" t="s">
        <v>644</v>
      </c>
      <c r="G66" t="s">
        <v>644</v>
      </c>
      <c r="H66" t="s">
        <v>644</v>
      </c>
      <c r="I66" t="s">
        <v>644</v>
      </c>
      <c r="J66" t="s">
        <v>644</v>
      </c>
      <c r="K66" t="s">
        <v>644</v>
      </c>
      <c r="L66" t="s">
        <v>644</v>
      </c>
      <c r="M66" t="s">
        <v>644</v>
      </c>
      <c r="N66" t="s">
        <v>644</v>
      </c>
      <c r="O66" t="s">
        <v>644</v>
      </c>
      <c r="P66" t="s">
        <v>644</v>
      </c>
      <c r="Q66" t="s">
        <v>644</v>
      </c>
      <c r="R66" t="s">
        <v>644</v>
      </c>
      <c r="S66" t="s">
        <v>644</v>
      </c>
    </row>
    <row r="67" spans="1:19" x14ac:dyDescent="0.25">
      <c r="A67" t="s">
        <v>439</v>
      </c>
      <c r="B67" t="s">
        <v>952</v>
      </c>
      <c r="C67" t="s">
        <v>644</v>
      </c>
      <c r="D67" t="s">
        <v>644</v>
      </c>
      <c r="E67" t="s">
        <v>644</v>
      </c>
      <c r="F67" t="s">
        <v>644</v>
      </c>
      <c r="G67" t="s">
        <v>644</v>
      </c>
      <c r="H67" t="s">
        <v>644</v>
      </c>
      <c r="I67" t="s">
        <v>644</v>
      </c>
      <c r="J67" t="s">
        <v>644</v>
      </c>
      <c r="K67" t="s">
        <v>644</v>
      </c>
      <c r="L67" t="s">
        <v>644</v>
      </c>
      <c r="M67" t="s">
        <v>644</v>
      </c>
      <c r="N67" t="s">
        <v>644</v>
      </c>
      <c r="O67" t="s">
        <v>644</v>
      </c>
      <c r="P67" t="s">
        <v>644</v>
      </c>
      <c r="Q67" t="s">
        <v>644</v>
      </c>
      <c r="R67" t="s">
        <v>644</v>
      </c>
      <c r="S67" t="s">
        <v>644</v>
      </c>
    </row>
    <row r="68" spans="1:19" x14ac:dyDescent="0.25">
      <c r="A68" t="s">
        <v>440</v>
      </c>
      <c r="B68" t="s">
        <v>644</v>
      </c>
      <c r="C68" t="s">
        <v>644</v>
      </c>
      <c r="D68" t="s">
        <v>644</v>
      </c>
      <c r="E68" t="s">
        <v>644</v>
      </c>
      <c r="F68" t="s">
        <v>644</v>
      </c>
      <c r="G68" t="s">
        <v>644</v>
      </c>
      <c r="H68" t="s">
        <v>644</v>
      </c>
      <c r="I68" t="s">
        <v>644</v>
      </c>
      <c r="J68" t="s">
        <v>644</v>
      </c>
      <c r="K68" t="s">
        <v>644</v>
      </c>
      <c r="L68" t="s">
        <v>644</v>
      </c>
      <c r="M68" t="s">
        <v>644</v>
      </c>
      <c r="N68" t="s">
        <v>644</v>
      </c>
      <c r="O68" t="s">
        <v>644</v>
      </c>
      <c r="P68" t="s">
        <v>644</v>
      </c>
      <c r="Q68" t="s">
        <v>644</v>
      </c>
      <c r="R68" t="s">
        <v>644</v>
      </c>
      <c r="S68" t="s">
        <v>644</v>
      </c>
    </row>
    <row r="69" spans="1:19" x14ac:dyDescent="0.25">
      <c r="A69" t="s">
        <v>441</v>
      </c>
      <c r="B69" t="s">
        <v>644</v>
      </c>
      <c r="C69" t="s">
        <v>644</v>
      </c>
      <c r="D69" t="s">
        <v>644</v>
      </c>
      <c r="E69" t="s">
        <v>644</v>
      </c>
      <c r="F69" t="s">
        <v>644</v>
      </c>
      <c r="G69" t="s">
        <v>644</v>
      </c>
      <c r="H69" t="s">
        <v>644</v>
      </c>
      <c r="I69" t="s">
        <v>952</v>
      </c>
      <c r="J69" t="s">
        <v>644</v>
      </c>
      <c r="K69" t="s">
        <v>644</v>
      </c>
      <c r="L69" t="s">
        <v>644</v>
      </c>
      <c r="M69" t="s">
        <v>644</v>
      </c>
      <c r="N69" t="s">
        <v>644</v>
      </c>
      <c r="O69" t="s">
        <v>644</v>
      </c>
      <c r="P69" t="s">
        <v>644</v>
      </c>
      <c r="Q69" t="s">
        <v>644</v>
      </c>
      <c r="R69" t="s">
        <v>952</v>
      </c>
      <c r="S69" t="s">
        <v>644</v>
      </c>
    </row>
    <row r="70" spans="1:19" x14ac:dyDescent="0.25">
      <c r="A70" t="s">
        <v>442</v>
      </c>
      <c r="B70" t="s">
        <v>644</v>
      </c>
      <c r="C70" t="s">
        <v>644</v>
      </c>
      <c r="D70" t="s">
        <v>644</v>
      </c>
      <c r="E70" t="s">
        <v>952</v>
      </c>
      <c r="F70" t="s">
        <v>644</v>
      </c>
      <c r="G70" t="s">
        <v>644</v>
      </c>
      <c r="H70" t="s">
        <v>644</v>
      </c>
      <c r="I70" t="s">
        <v>644</v>
      </c>
      <c r="J70" t="s">
        <v>644</v>
      </c>
      <c r="K70" t="s">
        <v>644</v>
      </c>
      <c r="L70" t="s">
        <v>952</v>
      </c>
      <c r="M70" t="s">
        <v>644</v>
      </c>
      <c r="N70" t="s">
        <v>644</v>
      </c>
      <c r="O70" t="s">
        <v>644</v>
      </c>
      <c r="P70" t="s">
        <v>952</v>
      </c>
      <c r="Q70" t="s">
        <v>644</v>
      </c>
      <c r="R70" t="s">
        <v>952</v>
      </c>
      <c r="S70" t="s">
        <v>952</v>
      </c>
    </row>
    <row r="71" spans="1:19" x14ac:dyDescent="0.25">
      <c r="A71" t="s">
        <v>443</v>
      </c>
      <c r="B71" t="s">
        <v>644</v>
      </c>
      <c r="C71" t="s">
        <v>644</v>
      </c>
      <c r="D71" t="s">
        <v>644</v>
      </c>
      <c r="E71" t="s">
        <v>644</v>
      </c>
      <c r="F71" t="s">
        <v>644</v>
      </c>
      <c r="G71" t="s">
        <v>644</v>
      </c>
      <c r="H71" t="s">
        <v>644</v>
      </c>
      <c r="I71" t="s">
        <v>644</v>
      </c>
      <c r="J71" t="s">
        <v>644</v>
      </c>
      <c r="K71" t="s">
        <v>644</v>
      </c>
      <c r="L71" t="s">
        <v>644</v>
      </c>
      <c r="M71" t="s">
        <v>644</v>
      </c>
      <c r="N71" t="s">
        <v>644</v>
      </c>
      <c r="O71" t="s">
        <v>644</v>
      </c>
      <c r="P71" t="s">
        <v>644</v>
      </c>
      <c r="Q71" t="s">
        <v>644</v>
      </c>
      <c r="R71" t="s">
        <v>644</v>
      </c>
      <c r="S71" t="s">
        <v>644</v>
      </c>
    </row>
    <row r="72" spans="1:19" x14ac:dyDescent="0.25">
      <c r="A72" t="s">
        <v>444</v>
      </c>
      <c r="B72" t="s">
        <v>644</v>
      </c>
      <c r="C72" t="s">
        <v>644</v>
      </c>
      <c r="D72" t="s">
        <v>644</v>
      </c>
      <c r="E72" t="s">
        <v>644</v>
      </c>
      <c r="F72" t="s">
        <v>644</v>
      </c>
      <c r="G72" t="s">
        <v>644</v>
      </c>
      <c r="H72" t="s">
        <v>644</v>
      </c>
      <c r="I72" t="s">
        <v>644</v>
      </c>
      <c r="J72" t="s">
        <v>644</v>
      </c>
      <c r="K72" t="s">
        <v>644</v>
      </c>
      <c r="L72" t="s">
        <v>644</v>
      </c>
      <c r="M72" t="s">
        <v>644</v>
      </c>
      <c r="N72" t="s">
        <v>644</v>
      </c>
      <c r="O72" t="s">
        <v>644</v>
      </c>
      <c r="P72" t="s">
        <v>644</v>
      </c>
      <c r="Q72" t="s">
        <v>644</v>
      </c>
      <c r="R72" t="s">
        <v>644</v>
      </c>
      <c r="S72" t="s">
        <v>644</v>
      </c>
    </row>
    <row r="73" spans="1:19" x14ac:dyDescent="0.25">
      <c r="A73" t="s">
        <v>445</v>
      </c>
      <c r="B73" t="s">
        <v>644</v>
      </c>
      <c r="C73" t="s">
        <v>644</v>
      </c>
      <c r="D73" t="s">
        <v>644</v>
      </c>
      <c r="E73" t="s">
        <v>644</v>
      </c>
      <c r="F73" t="s">
        <v>644</v>
      </c>
      <c r="G73" t="s">
        <v>644</v>
      </c>
      <c r="H73" t="s">
        <v>644</v>
      </c>
      <c r="I73" t="s">
        <v>644</v>
      </c>
      <c r="J73" t="s">
        <v>644</v>
      </c>
      <c r="K73" t="s">
        <v>644</v>
      </c>
      <c r="L73" t="s">
        <v>644</v>
      </c>
      <c r="M73" t="s">
        <v>644</v>
      </c>
      <c r="N73" t="s">
        <v>644</v>
      </c>
      <c r="O73" t="s">
        <v>644</v>
      </c>
      <c r="P73" t="s">
        <v>644</v>
      </c>
      <c r="Q73" t="s">
        <v>644</v>
      </c>
      <c r="R73" t="s">
        <v>644</v>
      </c>
      <c r="S73" t="s">
        <v>644</v>
      </c>
    </row>
    <row r="74" spans="1:19" x14ac:dyDescent="0.25">
      <c r="A74" t="s">
        <v>446</v>
      </c>
      <c r="B74" t="s">
        <v>644</v>
      </c>
      <c r="C74" t="s">
        <v>644</v>
      </c>
      <c r="D74" t="s">
        <v>644</v>
      </c>
      <c r="E74" t="s">
        <v>644</v>
      </c>
      <c r="F74" t="s">
        <v>644</v>
      </c>
      <c r="G74" t="s">
        <v>644</v>
      </c>
      <c r="H74" t="s">
        <v>644</v>
      </c>
      <c r="I74" t="s">
        <v>644</v>
      </c>
      <c r="J74" t="s">
        <v>644</v>
      </c>
      <c r="K74" t="s">
        <v>644</v>
      </c>
      <c r="L74" t="s">
        <v>644</v>
      </c>
      <c r="M74" t="s">
        <v>644</v>
      </c>
      <c r="N74" t="s">
        <v>644</v>
      </c>
      <c r="O74" t="s">
        <v>644</v>
      </c>
      <c r="P74" t="s">
        <v>644</v>
      </c>
      <c r="Q74" t="s">
        <v>644</v>
      </c>
      <c r="R74" t="s">
        <v>644</v>
      </c>
      <c r="S74" t="s">
        <v>644</v>
      </c>
    </row>
    <row r="75" spans="1:19" x14ac:dyDescent="0.25">
      <c r="A75" t="s">
        <v>447</v>
      </c>
      <c r="B75" t="s">
        <v>644</v>
      </c>
      <c r="C75" t="s">
        <v>644</v>
      </c>
      <c r="D75" t="s">
        <v>644</v>
      </c>
      <c r="E75" t="s">
        <v>644</v>
      </c>
      <c r="F75" t="s">
        <v>644</v>
      </c>
      <c r="G75" t="s">
        <v>644</v>
      </c>
      <c r="H75" t="s">
        <v>644</v>
      </c>
      <c r="I75" t="s">
        <v>644</v>
      </c>
      <c r="J75" t="s">
        <v>644</v>
      </c>
      <c r="K75" t="s">
        <v>644</v>
      </c>
      <c r="L75" t="s">
        <v>644</v>
      </c>
      <c r="M75" t="s">
        <v>644</v>
      </c>
      <c r="N75" t="s">
        <v>644</v>
      </c>
      <c r="O75" t="s">
        <v>644</v>
      </c>
      <c r="P75" t="s">
        <v>644</v>
      </c>
      <c r="Q75" t="s">
        <v>644</v>
      </c>
      <c r="R75" t="s">
        <v>644</v>
      </c>
      <c r="S75" t="s">
        <v>644</v>
      </c>
    </row>
    <row r="76" spans="1:19" x14ac:dyDescent="0.25">
      <c r="A76" t="s">
        <v>448</v>
      </c>
      <c r="B76" t="s">
        <v>644</v>
      </c>
      <c r="C76" t="s">
        <v>644</v>
      </c>
      <c r="D76" t="s">
        <v>644</v>
      </c>
      <c r="E76" t="s">
        <v>644</v>
      </c>
      <c r="F76" t="s">
        <v>644</v>
      </c>
      <c r="G76" t="s">
        <v>644</v>
      </c>
      <c r="H76" t="s">
        <v>644</v>
      </c>
      <c r="I76" t="s">
        <v>644</v>
      </c>
      <c r="J76" t="s">
        <v>644</v>
      </c>
      <c r="K76" t="s">
        <v>644</v>
      </c>
      <c r="L76" t="s">
        <v>952</v>
      </c>
      <c r="M76" t="s">
        <v>952</v>
      </c>
      <c r="N76" t="s">
        <v>644</v>
      </c>
      <c r="O76" t="s">
        <v>644</v>
      </c>
      <c r="P76" t="s">
        <v>644</v>
      </c>
      <c r="Q76" t="s">
        <v>644</v>
      </c>
      <c r="R76" t="s">
        <v>644</v>
      </c>
      <c r="S76" t="s">
        <v>644</v>
      </c>
    </row>
    <row r="77" spans="1:19" x14ac:dyDescent="0.25">
      <c r="A77" t="s">
        <v>449</v>
      </c>
      <c r="B77" t="s">
        <v>644</v>
      </c>
      <c r="C77" t="s">
        <v>644</v>
      </c>
      <c r="D77" t="s">
        <v>952</v>
      </c>
      <c r="E77" t="s">
        <v>644</v>
      </c>
      <c r="F77" t="s">
        <v>644</v>
      </c>
      <c r="G77" t="s">
        <v>644</v>
      </c>
      <c r="H77" t="s">
        <v>952</v>
      </c>
      <c r="I77" t="s">
        <v>644</v>
      </c>
      <c r="J77" t="s">
        <v>644</v>
      </c>
      <c r="K77" t="s">
        <v>644</v>
      </c>
      <c r="L77" t="s">
        <v>644</v>
      </c>
      <c r="M77" t="s">
        <v>952</v>
      </c>
      <c r="N77" t="s">
        <v>952</v>
      </c>
      <c r="O77" t="s">
        <v>644</v>
      </c>
      <c r="P77" t="s">
        <v>644</v>
      </c>
      <c r="Q77" t="s">
        <v>644</v>
      </c>
      <c r="R77" t="s">
        <v>644</v>
      </c>
      <c r="S77" t="s">
        <v>644</v>
      </c>
    </row>
    <row r="78" spans="1:19" x14ac:dyDescent="0.25">
      <c r="A78" t="s">
        <v>450</v>
      </c>
      <c r="B78" t="s">
        <v>644</v>
      </c>
      <c r="C78" t="s">
        <v>644</v>
      </c>
      <c r="D78" t="s">
        <v>644</v>
      </c>
      <c r="E78" t="s">
        <v>644</v>
      </c>
      <c r="F78" t="s">
        <v>644</v>
      </c>
      <c r="G78" t="s">
        <v>644</v>
      </c>
      <c r="H78" t="s">
        <v>644</v>
      </c>
      <c r="I78" t="s">
        <v>644</v>
      </c>
      <c r="J78" t="s">
        <v>644</v>
      </c>
      <c r="K78" t="s">
        <v>644</v>
      </c>
      <c r="L78" t="s">
        <v>644</v>
      </c>
      <c r="M78" t="s">
        <v>644</v>
      </c>
      <c r="N78" t="s">
        <v>644</v>
      </c>
      <c r="O78" t="s">
        <v>644</v>
      </c>
      <c r="P78" t="s">
        <v>644</v>
      </c>
      <c r="Q78" t="s">
        <v>644</v>
      </c>
      <c r="R78" t="s">
        <v>644</v>
      </c>
      <c r="S78" t="s">
        <v>644</v>
      </c>
    </row>
    <row r="79" spans="1:19" x14ac:dyDescent="0.25">
      <c r="A79" t="s">
        <v>451</v>
      </c>
      <c r="B79" t="s">
        <v>644</v>
      </c>
      <c r="C79" t="s">
        <v>644</v>
      </c>
      <c r="D79" t="s">
        <v>644</v>
      </c>
      <c r="E79" t="s">
        <v>644</v>
      </c>
      <c r="F79" t="s">
        <v>644</v>
      </c>
      <c r="G79" t="s">
        <v>644</v>
      </c>
      <c r="H79" t="s">
        <v>644</v>
      </c>
      <c r="I79" t="s">
        <v>644</v>
      </c>
      <c r="J79" t="s">
        <v>644</v>
      </c>
      <c r="K79" t="s">
        <v>644</v>
      </c>
      <c r="L79" t="s">
        <v>644</v>
      </c>
      <c r="M79" t="s">
        <v>644</v>
      </c>
      <c r="N79" t="s">
        <v>644</v>
      </c>
      <c r="O79" t="s">
        <v>644</v>
      </c>
      <c r="P79" t="s">
        <v>644</v>
      </c>
      <c r="Q79" t="s">
        <v>644</v>
      </c>
      <c r="R79" t="s">
        <v>644</v>
      </c>
      <c r="S79" t="s">
        <v>644</v>
      </c>
    </row>
    <row r="80" spans="1:19" x14ac:dyDescent="0.25">
      <c r="A80" t="s">
        <v>452</v>
      </c>
      <c r="B80" t="s">
        <v>644</v>
      </c>
      <c r="C80" t="s">
        <v>644</v>
      </c>
      <c r="D80" t="s">
        <v>644</v>
      </c>
      <c r="E80" t="s">
        <v>644</v>
      </c>
      <c r="F80" t="s">
        <v>644</v>
      </c>
      <c r="G80" t="s">
        <v>644</v>
      </c>
      <c r="H80" t="s">
        <v>644</v>
      </c>
      <c r="I80" t="s">
        <v>644</v>
      </c>
      <c r="J80" t="s">
        <v>644</v>
      </c>
      <c r="K80" t="s">
        <v>644</v>
      </c>
      <c r="L80" t="s">
        <v>644</v>
      </c>
      <c r="M80" t="s">
        <v>644</v>
      </c>
      <c r="N80" t="s">
        <v>644</v>
      </c>
      <c r="O80" t="s">
        <v>644</v>
      </c>
      <c r="P80" t="s">
        <v>644</v>
      </c>
      <c r="Q80" t="s">
        <v>644</v>
      </c>
      <c r="R80" t="s">
        <v>644</v>
      </c>
      <c r="S80" t="s">
        <v>644</v>
      </c>
    </row>
    <row r="81" spans="1:19" x14ac:dyDescent="0.25">
      <c r="A81" t="s">
        <v>453</v>
      </c>
      <c r="B81" t="s">
        <v>644</v>
      </c>
      <c r="C81" t="s">
        <v>644</v>
      </c>
      <c r="D81" t="s">
        <v>644</v>
      </c>
      <c r="E81" t="s">
        <v>644</v>
      </c>
      <c r="F81" t="s">
        <v>644</v>
      </c>
      <c r="G81" t="s">
        <v>644</v>
      </c>
      <c r="H81" t="s">
        <v>644</v>
      </c>
      <c r="I81" t="s">
        <v>644</v>
      </c>
      <c r="J81" t="s">
        <v>644</v>
      </c>
      <c r="K81" t="s">
        <v>644</v>
      </c>
      <c r="L81" t="s">
        <v>644</v>
      </c>
      <c r="M81" t="s">
        <v>644</v>
      </c>
      <c r="N81" t="s">
        <v>644</v>
      </c>
      <c r="O81" t="s">
        <v>644</v>
      </c>
      <c r="P81" t="s">
        <v>644</v>
      </c>
      <c r="Q81" t="s">
        <v>644</v>
      </c>
      <c r="R81" t="s">
        <v>952</v>
      </c>
      <c r="S81" t="s">
        <v>644</v>
      </c>
    </row>
    <row r="82" spans="1:19" x14ac:dyDescent="0.25">
      <c r="A82" t="s">
        <v>454</v>
      </c>
      <c r="B82" t="s">
        <v>644</v>
      </c>
      <c r="C82" t="s">
        <v>644</v>
      </c>
      <c r="D82" t="s">
        <v>952</v>
      </c>
      <c r="E82" t="s">
        <v>644</v>
      </c>
      <c r="F82" t="s">
        <v>644</v>
      </c>
      <c r="G82" t="s">
        <v>644</v>
      </c>
      <c r="H82" t="s">
        <v>952</v>
      </c>
      <c r="I82" t="s">
        <v>644</v>
      </c>
      <c r="J82" t="s">
        <v>644</v>
      </c>
      <c r="K82" t="s">
        <v>644</v>
      </c>
      <c r="L82" t="s">
        <v>644</v>
      </c>
      <c r="M82" t="s">
        <v>952</v>
      </c>
      <c r="N82" t="s">
        <v>952</v>
      </c>
      <c r="O82" t="s">
        <v>644</v>
      </c>
      <c r="P82" t="s">
        <v>644</v>
      </c>
      <c r="Q82" t="s">
        <v>644</v>
      </c>
      <c r="R82" t="s">
        <v>644</v>
      </c>
      <c r="S82" t="s">
        <v>644</v>
      </c>
    </row>
    <row r="83" spans="1:19" x14ac:dyDescent="0.25">
      <c r="A83" t="s">
        <v>455</v>
      </c>
      <c r="B83" t="s">
        <v>644</v>
      </c>
      <c r="C83" t="s">
        <v>644</v>
      </c>
      <c r="D83" t="s">
        <v>644</v>
      </c>
      <c r="E83" t="s">
        <v>644</v>
      </c>
      <c r="F83" t="s">
        <v>644</v>
      </c>
      <c r="G83" t="s">
        <v>644</v>
      </c>
      <c r="H83" t="s">
        <v>644</v>
      </c>
      <c r="I83" t="s">
        <v>644</v>
      </c>
      <c r="J83" t="s">
        <v>644</v>
      </c>
      <c r="K83" t="s">
        <v>644</v>
      </c>
      <c r="L83" t="s">
        <v>644</v>
      </c>
      <c r="M83" t="s">
        <v>644</v>
      </c>
      <c r="N83" t="s">
        <v>644</v>
      </c>
      <c r="O83" t="s">
        <v>644</v>
      </c>
      <c r="P83" t="s">
        <v>644</v>
      </c>
      <c r="Q83" t="s">
        <v>644</v>
      </c>
      <c r="R83" t="s">
        <v>644</v>
      </c>
      <c r="S83" t="s">
        <v>644</v>
      </c>
    </row>
    <row r="84" spans="1:19" x14ac:dyDescent="0.25">
      <c r="A84" t="s">
        <v>456</v>
      </c>
      <c r="B84" t="s">
        <v>644</v>
      </c>
      <c r="C84" t="s">
        <v>644</v>
      </c>
      <c r="D84" t="s">
        <v>644</v>
      </c>
      <c r="E84" t="s">
        <v>952</v>
      </c>
      <c r="F84" t="s">
        <v>644</v>
      </c>
      <c r="G84" t="s">
        <v>644</v>
      </c>
      <c r="H84" t="s">
        <v>644</v>
      </c>
      <c r="I84" t="s">
        <v>644</v>
      </c>
      <c r="J84" t="s">
        <v>644</v>
      </c>
      <c r="K84" t="s">
        <v>644</v>
      </c>
      <c r="L84" t="s">
        <v>644</v>
      </c>
      <c r="M84" t="s">
        <v>644</v>
      </c>
      <c r="N84" t="s">
        <v>644</v>
      </c>
      <c r="O84" t="s">
        <v>644</v>
      </c>
      <c r="P84" t="s">
        <v>644</v>
      </c>
      <c r="Q84" t="s">
        <v>644</v>
      </c>
      <c r="R84" t="s">
        <v>644</v>
      </c>
      <c r="S84" t="s">
        <v>644</v>
      </c>
    </row>
    <row r="85" spans="1:19" x14ac:dyDescent="0.25">
      <c r="A85" t="s">
        <v>457</v>
      </c>
      <c r="B85" t="s">
        <v>644</v>
      </c>
      <c r="C85" t="s">
        <v>644</v>
      </c>
      <c r="D85" t="s">
        <v>644</v>
      </c>
      <c r="E85" t="s">
        <v>644</v>
      </c>
      <c r="F85" t="s">
        <v>644</v>
      </c>
      <c r="G85" t="s">
        <v>644</v>
      </c>
      <c r="H85" t="s">
        <v>644</v>
      </c>
      <c r="I85" t="s">
        <v>644</v>
      </c>
      <c r="J85" t="s">
        <v>644</v>
      </c>
      <c r="K85" t="s">
        <v>644</v>
      </c>
      <c r="L85" t="s">
        <v>644</v>
      </c>
      <c r="M85" t="s">
        <v>644</v>
      </c>
      <c r="N85" t="s">
        <v>644</v>
      </c>
      <c r="O85" t="s">
        <v>644</v>
      </c>
      <c r="P85" t="s">
        <v>644</v>
      </c>
      <c r="Q85" t="s">
        <v>644</v>
      </c>
      <c r="R85" t="s">
        <v>644</v>
      </c>
      <c r="S85" t="s">
        <v>644</v>
      </c>
    </row>
    <row r="86" spans="1:19" x14ac:dyDescent="0.25">
      <c r="A86" t="s">
        <v>458</v>
      </c>
      <c r="B86" t="s">
        <v>644</v>
      </c>
      <c r="C86" t="s">
        <v>644</v>
      </c>
      <c r="D86" t="s">
        <v>644</v>
      </c>
      <c r="E86" t="s">
        <v>644</v>
      </c>
      <c r="F86" t="s">
        <v>644</v>
      </c>
      <c r="G86" t="s">
        <v>644</v>
      </c>
      <c r="H86" t="s">
        <v>644</v>
      </c>
      <c r="I86" t="s">
        <v>644</v>
      </c>
      <c r="J86" t="s">
        <v>644</v>
      </c>
      <c r="K86" t="s">
        <v>644</v>
      </c>
      <c r="L86" t="s">
        <v>644</v>
      </c>
      <c r="M86" t="s">
        <v>644</v>
      </c>
      <c r="N86" t="s">
        <v>644</v>
      </c>
      <c r="O86" t="s">
        <v>644</v>
      </c>
      <c r="P86" t="s">
        <v>644</v>
      </c>
      <c r="Q86" t="s">
        <v>644</v>
      </c>
      <c r="R86" t="s">
        <v>644</v>
      </c>
      <c r="S86" t="s">
        <v>644</v>
      </c>
    </row>
    <row r="87" spans="1:19" x14ac:dyDescent="0.25">
      <c r="A87" t="s">
        <v>459</v>
      </c>
      <c r="B87" t="s">
        <v>644</v>
      </c>
      <c r="C87" t="s">
        <v>644</v>
      </c>
      <c r="D87" t="s">
        <v>644</v>
      </c>
      <c r="E87" t="s">
        <v>644</v>
      </c>
      <c r="F87" t="s">
        <v>644</v>
      </c>
      <c r="G87" t="s">
        <v>644</v>
      </c>
      <c r="H87" t="s">
        <v>644</v>
      </c>
      <c r="I87" t="s">
        <v>644</v>
      </c>
      <c r="J87" t="s">
        <v>644</v>
      </c>
      <c r="K87" t="s">
        <v>644</v>
      </c>
      <c r="L87" t="s">
        <v>644</v>
      </c>
      <c r="M87" t="s">
        <v>644</v>
      </c>
      <c r="N87" t="s">
        <v>644</v>
      </c>
      <c r="O87" t="s">
        <v>644</v>
      </c>
      <c r="P87" t="s">
        <v>644</v>
      </c>
      <c r="Q87" t="s">
        <v>644</v>
      </c>
      <c r="R87" t="s">
        <v>644</v>
      </c>
      <c r="S87" t="s">
        <v>644</v>
      </c>
    </row>
    <row r="88" spans="1:19" x14ac:dyDescent="0.25">
      <c r="A88" t="s">
        <v>460</v>
      </c>
      <c r="B88" t="s">
        <v>644</v>
      </c>
      <c r="C88" t="s">
        <v>644</v>
      </c>
      <c r="D88" t="s">
        <v>644</v>
      </c>
      <c r="E88" t="s">
        <v>644</v>
      </c>
      <c r="F88" t="s">
        <v>644</v>
      </c>
      <c r="G88" t="s">
        <v>644</v>
      </c>
      <c r="H88" t="s">
        <v>644</v>
      </c>
      <c r="I88" t="s">
        <v>644</v>
      </c>
      <c r="J88" t="s">
        <v>644</v>
      </c>
      <c r="K88" t="s">
        <v>644</v>
      </c>
      <c r="L88" t="s">
        <v>644</v>
      </c>
      <c r="M88" t="s">
        <v>644</v>
      </c>
      <c r="N88" t="s">
        <v>644</v>
      </c>
      <c r="O88" t="s">
        <v>644</v>
      </c>
      <c r="P88" t="s">
        <v>644</v>
      </c>
      <c r="Q88" t="s">
        <v>644</v>
      </c>
      <c r="R88" t="s">
        <v>644</v>
      </c>
      <c r="S88" t="s">
        <v>644</v>
      </c>
    </row>
    <row r="89" spans="1:19" x14ac:dyDescent="0.25">
      <c r="A89" t="s">
        <v>461</v>
      </c>
      <c r="B89" t="s">
        <v>952</v>
      </c>
      <c r="C89" t="s">
        <v>644</v>
      </c>
      <c r="D89" t="s">
        <v>952</v>
      </c>
      <c r="E89" t="s">
        <v>644</v>
      </c>
      <c r="F89" t="s">
        <v>644</v>
      </c>
      <c r="G89" t="s">
        <v>644</v>
      </c>
      <c r="H89" t="s">
        <v>644</v>
      </c>
      <c r="I89" t="s">
        <v>644</v>
      </c>
      <c r="J89" t="s">
        <v>644</v>
      </c>
      <c r="K89" t="s">
        <v>644</v>
      </c>
      <c r="L89" t="s">
        <v>644</v>
      </c>
      <c r="M89" t="s">
        <v>644</v>
      </c>
      <c r="N89" t="s">
        <v>644</v>
      </c>
      <c r="O89" t="s">
        <v>644</v>
      </c>
      <c r="P89" t="s">
        <v>644</v>
      </c>
      <c r="Q89" t="s">
        <v>644</v>
      </c>
      <c r="R89" t="s">
        <v>644</v>
      </c>
      <c r="S89" t="s">
        <v>952</v>
      </c>
    </row>
    <row r="90" spans="1:19" x14ac:dyDescent="0.25">
      <c r="A90" t="s">
        <v>462</v>
      </c>
      <c r="B90" t="s">
        <v>644</v>
      </c>
      <c r="C90" t="s">
        <v>644</v>
      </c>
      <c r="D90" t="s">
        <v>644</v>
      </c>
      <c r="E90" t="s">
        <v>644</v>
      </c>
      <c r="F90" t="s">
        <v>644</v>
      </c>
      <c r="G90" t="s">
        <v>644</v>
      </c>
      <c r="H90" t="s">
        <v>644</v>
      </c>
      <c r="I90" t="s">
        <v>644</v>
      </c>
      <c r="J90" t="s">
        <v>644</v>
      </c>
      <c r="K90" t="s">
        <v>644</v>
      </c>
      <c r="L90" t="s">
        <v>644</v>
      </c>
      <c r="M90" t="s">
        <v>644</v>
      </c>
      <c r="N90" t="s">
        <v>644</v>
      </c>
      <c r="O90" t="s">
        <v>644</v>
      </c>
      <c r="P90" t="s">
        <v>644</v>
      </c>
      <c r="Q90" t="s">
        <v>644</v>
      </c>
      <c r="R90" t="s">
        <v>644</v>
      </c>
      <c r="S90" t="s">
        <v>644</v>
      </c>
    </row>
    <row r="91" spans="1:19" x14ac:dyDescent="0.25">
      <c r="A91" t="s">
        <v>463</v>
      </c>
      <c r="B91" t="s">
        <v>644</v>
      </c>
      <c r="C91" t="s">
        <v>644</v>
      </c>
      <c r="D91" t="s">
        <v>644</v>
      </c>
      <c r="E91" t="s">
        <v>644</v>
      </c>
      <c r="F91" t="s">
        <v>644</v>
      </c>
      <c r="G91" t="s">
        <v>644</v>
      </c>
      <c r="H91" t="s">
        <v>644</v>
      </c>
      <c r="I91" t="s">
        <v>644</v>
      </c>
      <c r="J91" t="s">
        <v>644</v>
      </c>
      <c r="K91" t="s">
        <v>644</v>
      </c>
      <c r="L91" t="s">
        <v>644</v>
      </c>
      <c r="M91" t="s">
        <v>644</v>
      </c>
      <c r="N91" t="s">
        <v>644</v>
      </c>
      <c r="O91" t="s">
        <v>644</v>
      </c>
      <c r="P91" t="s">
        <v>644</v>
      </c>
      <c r="Q91" t="s">
        <v>644</v>
      </c>
      <c r="R91" t="s">
        <v>644</v>
      </c>
      <c r="S91" t="s">
        <v>644</v>
      </c>
    </row>
    <row r="92" spans="1:19" x14ac:dyDescent="0.25">
      <c r="A92" t="s">
        <v>464</v>
      </c>
      <c r="B92" t="s">
        <v>644</v>
      </c>
      <c r="C92" t="s">
        <v>644</v>
      </c>
      <c r="D92" t="s">
        <v>644</v>
      </c>
      <c r="E92" t="s">
        <v>644</v>
      </c>
      <c r="F92" t="s">
        <v>644</v>
      </c>
      <c r="G92" t="s">
        <v>644</v>
      </c>
      <c r="H92" t="s">
        <v>952</v>
      </c>
      <c r="I92" t="s">
        <v>644</v>
      </c>
      <c r="J92" t="s">
        <v>644</v>
      </c>
      <c r="K92" t="s">
        <v>644</v>
      </c>
      <c r="L92" t="s">
        <v>644</v>
      </c>
      <c r="M92" t="s">
        <v>644</v>
      </c>
      <c r="N92" t="s">
        <v>644</v>
      </c>
      <c r="O92" t="s">
        <v>644</v>
      </c>
      <c r="P92" t="s">
        <v>644</v>
      </c>
      <c r="Q92" t="s">
        <v>644</v>
      </c>
      <c r="R92" t="s">
        <v>644</v>
      </c>
      <c r="S92" t="s">
        <v>644</v>
      </c>
    </row>
    <row r="93" spans="1:19" x14ac:dyDescent="0.25">
      <c r="A93" t="s">
        <v>465</v>
      </c>
      <c r="B93" t="s">
        <v>644</v>
      </c>
      <c r="C93" t="s">
        <v>644</v>
      </c>
      <c r="D93" t="s">
        <v>644</v>
      </c>
      <c r="E93" t="s">
        <v>644</v>
      </c>
      <c r="F93" t="s">
        <v>644</v>
      </c>
      <c r="G93" t="s">
        <v>644</v>
      </c>
      <c r="H93" t="s">
        <v>644</v>
      </c>
      <c r="I93" t="s">
        <v>644</v>
      </c>
      <c r="J93" t="s">
        <v>644</v>
      </c>
      <c r="K93" t="s">
        <v>644</v>
      </c>
      <c r="L93" t="s">
        <v>644</v>
      </c>
      <c r="M93" t="s">
        <v>644</v>
      </c>
      <c r="N93" t="s">
        <v>644</v>
      </c>
      <c r="O93" t="s">
        <v>644</v>
      </c>
      <c r="P93" t="s">
        <v>644</v>
      </c>
      <c r="Q93" t="s">
        <v>644</v>
      </c>
      <c r="R93" t="s">
        <v>644</v>
      </c>
      <c r="S93" t="s">
        <v>644</v>
      </c>
    </row>
    <row r="94" spans="1:19" x14ac:dyDescent="0.25">
      <c r="A94" t="s">
        <v>466</v>
      </c>
      <c r="B94" t="s">
        <v>644</v>
      </c>
      <c r="C94" t="s">
        <v>644</v>
      </c>
      <c r="D94" t="s">
        <v>644</v>
      </c>
      <c r="E94" t="s">
        <v>644</v>
      </c>
      <c r="F94" t="s">
        <v>644</v>
      </c>
      <c r="G94" t="s">
        <v>644</v>
      </c>
      <c r="H94" t="s">
        <v>644</v>
      </c>
      <c r="I94" t="s">
        <v>644</v>
      </c>
      <c r="J94" t="s">
        <v>952</v>
      </c>
      <c r="K94" t="s">
        <v>644</v>
      </c>
      <c r="L94" t="s">
        <v>952</v>
      </c>
      <c r="M94" t="s">
        <v>644</v>
      </c>
      <c r="N94" t="s">
        <v>644</v>
      </c>
      <c r="O94" t="s">
        <v>644</v>
      </c>
      <c r="P94" t="s">
        <v>644</v>
      </c>
      <c r="Q94" t="s">
        <v>952</v>
      </c>
      <c r="R94" t="s">
        <v>644</v>
      </c>
      <c r="S94" t="s">
        <v>644</v>
      </c>
    </row>
    <row r="95" spans="1:19" x14ac:dyDescent="0.25">
      <c r="A95" t="s">
        <v>467</v>
      </c>
      <c r="B95" t="s">
        <v>644</v>
      </c>
      <c r="C95" t="s">
        <v>644</v>
      </c>
      <c r="D95" t="s">
        <v>644</v>
      </c>
      <c r="E95" t="s">
        <v>644</v>
      </c>
      <c r="F95" t="s">
        <v>644</v>
      </c>
      <c r="G95" t="s">
        <v>644</v>
      </c>
      <c r="H95" t="s">
        <v>952</v>
      </c>
      <c r="I95" t="s">
        <v>644</v>
      </c>
      <c r="J95" t="s">
        <v>644</v>
      </c>
      <c r="K95" t="s">
        <v>644</v>
      </c>
      <c r="L95" t="s">
        <v>644</v>
      </c>
      <c r="M95" t="s">
        <v>952</v>
      </c>
      <c r="N95" t="s">
        <v>644</v>
      </c>
      <c r="O95" t="s">
        <v>644</v>
      </c>
      <c r="P95" t="s">
        <v>644</v>
      </c>
      <c r="Q95" t="s">
        <v>644</v>
      </c>
      <c r="R95" t="s">
        <v>644</v>
      </c>
      <c r="S95" t="s">
        <v>644</v>
      </c>
    </row>
    <row r="96" spans="1:19" x14ac:dyDescent="0.25">
      <c r="A96" t="s">
        <v>468</v>
      </c>
      <c r="B96" t="s">
        <v>644</v>
      </c>
      <c r="C96" t="s">
        <v>644</v>
      </c>
      <c r="D96" t="s">
        <v>644</v>
      </c>
      <c r="E96" t="s">
        <v>644</v>
      </c>
      <c r="F96" t="s">
        <v>644</v>
      </c>
      <c r="G96" t="s">
        <v>644</v>
      </c>
      <c r="H96" t="s">
        <v>952</v>
      </c>
      <c r="I96" t="s">
        <v>644</v>
      </c>
      <c r="J96" t="s">
        <v>644</v>
      </c>
      <c r="K96" t="s">
        <v>644</v>
      </c>
      <c r="L96" t="s">
        <v>644</v>
      </c>
      <c r="M96" t="s">
        <v>952</v>
      </c>
      <c r="N96" t="s">
        <v>644</v>
      </c>
      <c r="O96" t="s">
        <v>644</v>
      </c>
      <c r="P96" t="s">
        <v>644</v>
      </c>
      <c r="Q96" t="s">
        <v>644</v>
      </c>
      <c r="R96" t="s">
        <v>644</v>
      </c>
      <c r="S96" t="s">
        <v>644</v>
      </c>
    </row>
    <row r="97" spans="1:19" x14ac:dyDescent="0.25">
      <c r="A97" t="s">
        <v>469</v>
      </c>
      <c r="B97" t="s">
        <v>644</v>
      </c>
      <c r="C97" t="s">
        <v>644</v>
      </c>
      <c r="D97" t="s">
        <v>644</v>
      </c>
      <c r="E97" t="s">
        <v>644</v>
      </c>
      <c r="F97" t="s">
        <v>644</v>
      </c>
      <c r="G97" t="s">
        <v>644</v>
      </c>
      <c r="H97" t="s">
        <v>644</v>
      </c>
      <c r="I97" t="s">
        <v>644</v>
      </c>
      <c r="J97" t="s">
        <v>644</v>
      </c>
      <c r="K97" t="s">
        <v>644</v>
      </c>
      <c r="L97" t="s">
        <v>644</v>
      </c>
      <c r="M97" t="s">
        <v>644</v>
      </c>
      <c r="N97" t="s">
        <v>644</v>
      </c>
      <c r="O97" t="s">
        <v>644</v>
      </c>
      <c r="P97" t="s">
        <v>644</v>
      </c>
      <c r="Q97" t="s">
        <v>644</v>
      </c>
      <c r="R97" t="s">
        <v>644</v>
      </c>
      <c r="S97" t="s">
        <v>644</v>
      </c>
    </row>
    <row r="98" spans="1:19" x14ac:dyDescent="0.25">
      <c r="A98" t="s">
        <v>470</v>
      </c>
      <c r="B98" t="s">
        <v>644</v>
      </c>
      <c r="C98" t="s">
        <v>644</v>
      </c>
      <c r="D98" t="s">
        <v>644</v>
      </c>
      <c r="E98" t="s">
        <v>644</v>
      </c>
      <c r="F98" t="s">
        <v>644</v>
      </c>
      <c r="G98" t="s">
        <v>644</v>
      </c>
      <c r="H98" t="s">
        <v>644</v>
      </c>
      <c r="I98" t="s">
        <v>644</v>
      </c>
      <c r="J98" t="s">
        <v>644</v>
      </c>
      <c r="K98" t="s">
        <v>644</v>
      </c>
      <c r="L98" t="s">
        <v>644</v>
      </c>
      <c r="M98" t="s">
        <v>644</v>
      </c>
      <c r="N98" t="s">
        <v>644</v>
      </c>
      <c r="O98" t="s">
        <v>644</v>
      </c>
      <c r="P98" t="s">
        <v>644</v>
      </c>
      <c r="Q98" t="s">
        <v>644</v>
      </c>
      <c r="R98" t="s">
        <v>644</v>
      </c>
      <c r="S98" t="s">
        <v>644</v>
      </c>
    </row>
    <row r="99" spans="1:19" x14ac:dyDescent="0.25">
      <c r="A99" t="s">
        <v>471</v>
      </c>
      <c r="B99" t="s">
        <v>952</v>
      </c>
      <c r="C99" t="s">
        <v>644</v>
      </c>
      <c r="D99" t="s">
        <v>644</v>
      </c>
      <c r="E99" t="s">
        <v>644</v>
      </c>
      <c r="F99" t="s">
        <v>644</v>
      </c>
      <c r="G99" t="s">
        <v>644</v>
      </c>
      <c r="H99" t="s">
        <v>952</v>
      </c>
      <c r="I99" t="s">
        <v>644</v>
      </c>
      <c r="J99" t="s">
        <v>644</v>
      </c>
      <c r="K99" t="s">
        <v>644</v>
      </c>
      <c r="L99" t="s">
        <v>644</v>
      </c>
      <c r="M99" t="s">
        <v>952</v>
      </c>
      <c r="N99" t="s">
        <v>952</v>
      </c>
      <c r="O99" t="s">
        <v>644</v>
      </c>
      <c r="P99" t="s">
        <v>644</v>
      </c>
      <c r="Q99" t="s">
        <v>644</v>
      </c>
      <c r="R99" t="s">
        <v>644</v>
      </c>
      <c r="S99" t="s">
        <v>644</v>
      </c>
    </row>
    <row r="100" spans="1:19" x14ac:dyDescent="0.25">
      <c r="A100" t="s">
        <v>472</v>
      </c>
      <c r="B100" t="s">
        <v>644</v>
      </c>
      <c r="C100" t="s">
        <v>644</v>
      </c>
      <c r="D100" t="s">
        <v>644</v>
      </c>
      <c r="E100" t="s">
        <v>644</v>
      </c>
      <c r="F100" t="s">
        <v>644</v>
      </c>
      <c r="G100" t="s">
        <v>644</v>
      </c>
      <c r="H100" t="s">
        <v>644</v>
      </c>
      <c r="I100" t="s">
        <v>644</v>
      </c>
      <c r="J100" t="s">
        <v>644</v>
      </c>
      <c r="K100" t="s">
        <v>644</v>
      </c>
      <c r="L100" t="s">
        <v>644</v>
      </c>
      <c r="M100" t="s">
        <v>644</v>
      </c>
      <c r="N100" t="s">
        <v>644</v>
      </c>
      <c r="O100" t="s">
        <v>644</v>
      </c>
      <c r="P100" t="s">
        <v>644</v>
      </c>
      <c r="Q100" t="s">
        <v>644</v>
      </c>
      <c r="R100" t="s">
        <v>644</v>
      </c>
      <c r="S100" t="s">
        <v>644</v>
      </c>
    </row>
    <row r="101" spans="1:19" x14ac:dyDescent="0.25">
      <c r="A101" t="s">
        <v>473</v>
      </c>
      <c r="B101" t="s">
        <v>644</v>
      </c>
      <c r="C101" t="s">
        <v>644</v>
      </c>
      <c r="D101" t="s">
        <v>644</v>
      </c>
      <c r="E101" t="s">
        <v>952</v>
      </c>
      <c r="F101" t="s">
        <v>644</v>
      </c>
      <c r="G101" t="s">
        <v>644</v>
      </c>
      <c r="H101" t="s">
        <v>644</v>
      </c>
      <c r="I101" t="s">
        <v>644</v>
      </c>
      <c r="J101" t="s">
        <v>644</v>
      </c>
      <c r="K101" t="s">
        <v>644</v>
      </c>
      <c r="L101" t="s">
        <v>644</v>
      </c>
      <c r="M101" t="s">
        <v>644</v>
      </c>
      <c r="N101" t="s">
        <v>644</v>
      </c>
      <c r="O101" t="s">
        <v>644</v>
      </c>
      <c r="P101" t="s">
        <v>644</v>
      </c>
      <c r="Q101" t="s">
        <v>644</v>
      </c>
      <c r="R101" t="s">
        <v>644</v>
      </c>
      <c r="S101" t="s">
        <v>644</v>
      </c>
    </row>
    <row r="102" spans="1:19" x14ac:dyDescent="0.25">
      <c r="A102" t="s">
        <v>474</v>
      </c>
      <c r="B102" t="s">
        <v>644</v>
      </c>
      <c r="C102" t="s">
        <v>644</v>
      </c>
      <c r="D102" t="s">
        <v>644</v>
      </c>
      <c r="E102" t="s">
        <v>644</v>
      </c>
      <c r="F102" t="s">
        <v>644</v>
      </c>
      <c r="G102" t="s">
        <v>644</v>
      </c>
      <c r="H102" t="s">
        <v>644</v>
      </c>
      <c r="I102" t="s">
        <v>644</v>
      </c>
      <c r="J102" t="s">
        <v>644</v>
      </c>
      <c r="K102" t="s">
        <v>644</v>
      </c>
      <c r="L102" t="s">
        <v>644</v>
      </c>
      <c r="M102" t="s">
        <v>644</v>
      </c>
      <c r="N102" t="s">
        <v>644</v>
      </c>
      <c r="O102" t="s">
        <v>644</v>
      </c>
      <c r="P102" t="s">
        <v>644</v>
      </c>
      <c r="Q102" t="s">
        <v>644</v>
      </c>
      <c r="R102" t="s">
        <v>644</v>
      </c>
      <c r="S102" t="s">
        <v>644</v>
      </c>
    </row>
    <row r="103" spans="1:19" x14ac:dyDescent="0.25">
      <c r="A103" t="s">
        <v>475</v>
      </c>
      <c r="B103" t="s">
        <v>644</v>
      </c>
      <c r="C103" t="s">
        <v>644</v>
      </c>
      <c r="D103" t="s">
        <v>644</v>
      </c>
      <c r="E103" t="s">
        <v>644</v>
      </c>
      <c r="F103" t="s">
        <v>644</v>
      </c>
      <c r="G103" t="s">
        <v>644</v>
      </c>
      <c r="H103" t="s">
        <v>644</v>
      </c>
      <c r="I103" t="s">
        <v>644</v>
      </c>
      <c r="J103" t="s">
        <v>644</v>
      </c>
      <c r="K103" t="s">
        <v>644</v>
      </c>
      <c r="L103" t="s">
        <v>644</v>
      </c>
      <c r="M103" t="s">
        <v>644</v>
      </c>
      <c r="N103" t="s">
        <v>644</v>
      </c>
      <c r="O103" t="s">
        <v>644</v>
      </c>
      <c r="P103" t="s">
        <v>644</v>
      </c>
      <c r="Q103" t="s">
        <v>644</v>
      </c>
      <c r="R103" t="s">
        <v>644</v>
      </c>
      <c r="S103" t="s">
        <v>644</v>
      </c>
    </row>
    <row r="104" spans="1:19" x14ac:dyDescent="0.25">
      <c r="A104" t="s">
        <v>476</v>
      </c>
      <c r="B104" t="s">
        <v>644</v>
      </c>
      <c r="C104" t="s">
        <v>644</v>
      </c>
      <c r="D104" t="s">
        <v>952</v>
      </c>
      <c r="E104" t="s">
        <v>644</v>
      </c>
      <c r="F104" t="s">
        <v>644</v>
      </c>
      <c r="G104" t="s">
        <v>644</v>
      </c>
      <c r="H104" t="s">
        <v>644</v>
      </c>
      <c r="I104" t="s">
        <v>644</v>
      </c>
      <c r="J104" t="s">
        <v>644</v>
      </c>
      <c r="K104" t="s">
        <v>644</v>
      </c>
      <c r="L104" t="s">
        <v>952</v>
      </c>
      <c r="M104" t="s">
        <v>644</v>
      </c>
      <c r="N104" t="s">
        <v>952</v>
      </c>
      <c r="O104" t="s">
        <v>644</v>
      </c>
      <c r="P104" t="s">
        <v>644</v>
      </c>
      <c r="Q104" t="s">
        <v>644</v>
      </c>
      <c r="R104" t="s">
        <v>952</v>
      </c>
      <c r="S104" t="s">
        <v>644</v>
      </c>
    </row>
    <row r="105" spans="1:19" x14ac:dyDescent="0.25">
      <c r="A105" t="s">
        <v>477</v>
      </c>
      <c r="B105" t="s">
        <v>644</v>
      </c>
      <c r="C105" t="s">
        <v>644</v>
      </c>
      <c r="D105" t="s">
        <v>952</v>
      </c>
      <c r="E105" t="s">
        <v>644</v>
      </c>
      <c r="F105" t="s">
        <v>644</v>
      </c>
      <c r="G105" t="s">
        <v>644</v>
      </c>
      <c r="H105" t="s">
        <v>952</v>
      </c>
      <c r="I105" t="s">
        <v>644</v>
      </c>
      <c r="J105" t="s">
        <v>644</v>
      </c>
      <c r="K105" t="s">
        <v>644</v>
      </c>
      <c r="L105" t="s">
        <v>644</v>
      </c>
      <c r="M105" t="s">
        <v>644</v>
      </c>
      <c r="N105" t="s">
        <v>644</v>
      </c>
      <c r="O105" t="s">
        <v>644</v>
      </c>
      <c r="P105" t="s">
        <v>644</v>
      </c>
      <c r="Q105" t="s">
        <v>644</v>
      </c>
      <c r="R105" t="s">
        <v>644</v>
      </c>
      <c r="S105" t="s">
        <v>644</v>
      </c>
    </row>
    <row r="106" spans="1:19" x14ac:dyDescent="0.25">
      <c r="A106" t="s">
        <v>478</v>
      </c>
      <c r="B106" t="s">
        <v>644</v>
      </c>
      <c r="C106" t="s">
        <v>644</v>
      </c>
      <c r="D106" t="s">
        <v>644</v>
      </c>
      <c r="E106" t="s">
        <v>644</v>
      </c>
      <c r="F106" t="s">
        <v>644</v>
      </c>
      <c r="G106" t="s">
        <v>644</v>
      </c>
      <c r="H106" t="s">
        <v>644</v>
      </c>
      <c r="I106" t="s">
        <v>644</v>
      </c>
      <c r="J106" t="s">
        <v>644</v>
      </c>
      <c r="K106" t="s">
        <v>644</v>
      </c>
      <c r="L106" t="s">
        <v>644</v>
      </c>
      <c r="M106" t="s">
        <v>644</v>
      </c>
      <c r="N106" t="s">
        <v>644</v>
      </c>
      <c r="O106" t="s">
        <v>644</v>
      </c>
      <c r="P106" t="s">
        <v>644</v>
      </c>
      <c r="Q106" t="s">
        <v>644</v>
      </c>
      <c r="R106" t="s">
        <v>644</v>
      </c>
      <c r="S106" t="s">
        <v>644</v>
      </c>
    </row>
    <row r="107" spans="1:19" x14ac:dyDescent="0.25">
      <c r="A107" t="s">
        <v>479</v>
      </c>
      <c r="B107" t="s">
        <v>644</v>
      </c>
      <c r="C107" t="s">
        <v>644</v>
      </c>
      <c r="D107" t="s">
        <v>644</v>
      </c>
      <c r="E107" t="s">
        <v>644</v>
      </c>
      <c r="F107" t="s">
        <v>644</v>
      </c>
      <c r="G107" t="s">
        <v>644</v>
      </c>
      <c r="H107" t="s">
        <v>644</v>
      </c>
      <c r="I107" t="s">
        <v>644</v>
      </c>
      <c r="J107" t="s">
        <v>644</v>
      </c>
      <c r="K107" t="s">
        <v>644</v>
      </c>
      <c r="L107" t="s">
        <v>644</v>
      </c>
      <c r="M107" t="s">
        <v>644</v>
      </c>
      <c r="N107" t="s">
        <v>644</v>
      </c>
      <c r="O107" t="s">
        <v>644</v>
      </c>
      <c r="P107" t="s">
        <v>644</v>
      </c>
      <c r="Q107" t="s">
        <v>644</v>
      </c>
      <c r="R107" t="s">
        <v>644</v>
      </c>
      <c r="S107" t="s">
        <v>644</v>
      </c>
    </row>
    <row r="108" spans="1:19" x14ac:dyDescent="0.25">
      <c r="A108" t="s">
        <v>480</v>
      </c>
      <c r="B108" t="s">
        <v>952</v>
      </c>
      <c r="C108" t="s">
        <v>952</v>
      </c>
      <c r="D108" t="s">
        <v>952</v>
      </c>
      <c r="E108" t="s">
        <v>952</v>
      </c>
      <c r="F108" t="s">
        <v>644</v>
      </c>
      <c r="G108" t="s">
        <v>644</v>
      </c>
      <c r="H108" t="s">
        <v>952</v>
      </c>
      <c r="I108" t="s">
        <v>644</v>
      </c>
      <c r="J108" t="s">
        <v>952</v>
      </c>
      <c r="K108" t="s">
        <v>952</v>
      </c>
      <c r="L108" t="s">
        <v>952</v>
      </c>
      <c r="M108" t="s">
        <v>952</v>
      </c>
      <c r="N108" t="s">
        <v>952</v>
      </c>
      <c r="O108" t="s">
        <v>644</v>
      </c>
      <c r="P108" t="s">
        <v>644</v>
      </c>
      <c r="Q108" t="s">
        <v>644</v>
      </c>
      <c r="R108" t="s">
        <v>952</v>
      </c>
      <c r="S108" t="s">
        <v>952</v>
      </c>
    </row>
    <row r="109" spans="1:19" x14ac:dyDescent="0.25">
      <c r="A109" t="s">
        <v>481</v>
      </c>
      <c r="B109" t="s">
        <v>644</v>
      </c>
      <c r="C109" t="s">
        <v>644</v>
      </c>
      <c r="D109" t="s">
        <v>644</v>
      </c>
      <c r="E109" t="s">
        <v>644</v>
      </c>
      <c r="F109" t="s">
        <v>644</v>
      </c>
      <c r="G109" t="s">
        <v>644</v>
      </c>
      <c r="H109" t="s">
        <v>952</v>
      </c>
      <c r="I109" t="s">
        <v>644</v>
      </c>
      <c r="J109" t="s">
        <v>644</v>
      </c>
      <c r="K109" t="s">
        <v>644</v>
      </c>
      <c r="L109" t="s">
        <v>644</v>
      </c>
      <c r="M109" t="s">
        <v>644</v>
      </c>
      <c r="N109" t="s">
        <v>644</v>
      </c>
      <c r="O109" t="s">
        <v>644</v>
      </c>
      <c r="P109" t="s">
        <v>644</v>
      </c>
      <c r="Q109" t="s">
        <v>644</v>
      </c>
      <c r="R109" t="s">
        <v>644</v>
      </c>
      <c r="S109" t="s">
        <v>644</v>
      </c>
    </row>
    <row r="110" spans="1:19" x14ac:dyDescent="0.25">
      <c r="A110" t="s">
        <v>482</v>
      </c>
      <c r="B110" t="s">
        <v>644</v>
      </c>
      <c r="C110" t="s">
        <v>644</v>
      </c>
      <c r="D110" t="s">
        <v>644</v>
      </c>
      <c r="E110" t="s">
        <v>644</v>
      </c>
      <c r="F110" t="s">
        <v>644</v>
      </c>
      <c r="G110" t="s">
        <v>644</v>
      </c>
      <c r="H110" t="s">
        <v>644</v>
      </c>
      <c r="I110" t="s">
        <v>644</v>
      </c>
      <c r="J110" t="s">
        <v>644</v>
      </c>
      <c r="K110" t="s">
        <v>644</v>
      </c>
      <c r="L110" t="s">
        <v>644</v>
      </c>
      <c r="M110" t="s">
        <v>644</v>
      </c>
      <c r="N110" t="s">
        <v>644</v>
      </c>
      <c r="O110" t="s">
        <v>644</v>
      </c>
      <c r="P110" t="s">
        <v>644</v>
      </c>
      <c r="Q110" t="s">
        <v>644</v>
      </c>
      <c r="R110" t="s">
        <v>644</v>
      </c>
      <c r="S110" t="s">
        <v>644</v>
      </c>
    </row>
    <row r="111" spans="1:19" x14ac:dyDescent="0.25">
      <c r="A111" t="s">
        <v>483</v>
      </c>
      <c r="B111" t="s">
        <v>644</v>
      </c>
      <c r="C111" t="s">
        <v>644</v>
      </c>
      <c r="D111" t="s">
        <v>644</v>
      </c>
      <c r="E111" t="s">
        <v>644</v>
      </c>
      <c r="F111" t="s">
        <v>644</v>
      </c>
      <c r="G111" t="s">
        <v>644</v>
      </c>
      <c r="H111" t="s">
        <v>644</v>
      </c>
      <c r="I111" t="s">
        <v>644</v>
      </c>
      <c r="J111" t="s">
        <v>644</v>
      </c>
      <c r="K111" t="s">
        <v>644</v>
      </c>
      <c r="L111" t="s">
        <v>644</v>
      </c>
      <c r="M111" t="s">
        <v>644</v>
      </c>
      <c r="N111" t="s">
        <v>644</v>
      </c>
      <c r="O111" t="s">
        <v>644</v>
      </c>
      <c r="P111" t="s">
        <v>644</v>
      </c>
      <c r="Q111" t="s">
        <v>644</v>
      </c>
      <c r="R111" t="s">
        <v>644</v>
      </c>
      <c r="S111" t="s">
        <v>644</v>
      </c>
    </row>
    <row r="112" spans="1:19" x14ac:dyDescent="0.25">
      <c r="A112" t="s">
        <v>484</v>
      </c>
      <c r="B112" t="s">
        <v>644</v>
      </c>
      <c r="C112" t="s">
        <v>644</v>
      </c>
      <c r="D112" t="s">
        <v>644</v>
      </c>
      <c r="E112" t="s">
        <v>644</v>
      </c>
      <c r="F112" t="s">
        <v>644</v>
      </c>
      <c r="G112" t="s">
        <v>644</v>
      </c>
      <c r="H112" t="s">
        <v>644</v>
      </c>
      <c r="I112" t="s">
        <v>644</v>
      </c>
      <c r="J112" t="s">
        <v>644</v>
      </c>
      <c r="K112" t="s">
        <v>644</v>
      </c>
      <c r="L112" t="s">
        <v>952</v>
      </c>
      <c r="M112" t="s">
        <v>644</v>
      </c>
      <c r="N112" t="s">
        <v>644</v>
      </c>
      <c r="O112" t="s">
        <v>644</v>
      </c>
      <c r="P112" t="s">
        <v>644</v>
      </c>
      <c r="Q112" t="s">
        <v>644</v>
      </c>
      <c r="R112" t="s">
        <v>644</v>
      </c>
      <c r="S112" t="s">
        <v>644</v>
      </c>
    </row>
    <row r="113" spans="1:19" x14ac:dyDescent="0.25">
      <c r="A113" t="s">
        <v>485</v>
      </c>
      <c r="B113" t="s">
        <v>644</v>
      </c>
      <c r="C113" t="s">
        <v>644</v>
      </c>
      <c r="D113" t="s">
        <v>644</v>
      </c>
      <c r="E113" t="s">
        <v>644</v>
      </c>
      <c r="F113" t="s">
        <v>952</v>
      </c>
      <c r="G113" t="s">
        <v>644</v>
      </c>
      <c r="H113" t="s">
        <v>952</v>
      </c>
      <c r="I113" t="s">
        <v>644</v>
      </c>
      <c r="J113" t="s">
        <v>644</v>
      </c>
      <c r="K113" t="s">
        <v>644</v>
      </c>
      <c r="L113" t="s">
        <v>644</v>
      </c>
      <c r="M113" t="s">
        <v>644</v>
      </c>
      <c r="N113" t="s">
        <v>644</v>
      </c>
      <c r="O113" t="s">
        <v>644</v>
      </c>
      <c r="P113" t="s">
        <v>644</v>
      </c>
      <c r="Q113" t="s">
        <v>644</v>
      </c>
      <c r="R113" t="s">
        <v>952</v>
      </c>
      <c r="S113" t="s">
        <v>644</v>
      </c>
    </row>
    <row r="114" spans="1:19" x14ac:dyDescent="0.25">
      <c r="A114" t="s">
        <v>486</v>
      </c>
      <c r="B114" t="s">
        <v>644</v>
      </c>
      <c r="C114" t="s">
        <v>644</v>
      </c>
      <c r="D114" t="s">
        <v>644</v>
      </c>
      <c r="E114" t="s">
        <v>644</v>
      </c>
      <c r="F114" t="s">
        <v>644</v>
      </c>
      <c r="G114" t="s">
        <v>644</v>
      </c>
      <c r="H114" t="s">
        <v>644</v>
      </c>
      <c r="I114" t="s">
        <v>644</v>
      </c>
      <c r="J114" t="s">
        <v>644</v>
      </c>
      <c r="K114" t="s">
        <v>644</v>
      </c>
      <c r="L114" t="s">
        <v>644</v>
      </c>
      <c r="M114" t="s">
        <v>644</v>
      </c>
      <c r="N114" t="s">
        <v>644</v>
      </c>
      <c r="O114" t="s">
        <v>644</v>
      </c>
      <c r="P114" t="s">
        <v>644</v>
      </c>
      <c r="Q114" t="s">
        <v>644</v>
      </c>
      <c r="R114" t="s">
        <v>644</v>
      </c>
      <c r="S114" t="s">
        <v>644</v>
      </c>
    </row>
    <row r="115" spans="1:19" x14ac:dyDescent="0.25">
      <c r="A115" t="s">
        <v>487</v>
      </c>
      <c r="B115" t="s">
        <v>644</v>
      </c>
      <c r="C115" t="s">
        <v>644</v>
      </c>
      <c r="D115" t="s">
        <v>644</v>
      </c>
      <c r="E115" t="s">
        <v>644</v>
      </c>
      <c r="F115" t="s">
        <v>644</v>
      </c>
      <c r="G115" t="s">
        <v>644</v>
      </c>
      <c r="H115" t="s">
        <v>644</v>
      </c>
      <c r="I115" t="s">
        <v>644</v>
      </c>
      <c r="J115" t="s">
        <v>644</v>
      </c>
      <c r="K115" t="s">
        <v>644</v>
      </c>
      <c r="L115" t="s">
        <v>644</v>
      </c>
      <c r="M115" t="s">
        <v>644</v>
      </c>
      <c r="N115" t="s">
        <v>644</v>
      </c>
      <c r="O115" t="s">
        <v>644</v>
      </c>
      <c r="P115" t="s">
        <v>644</v>
      </c>
      <c r="Q115" t="s">
        <v>644</v>
      </c>
      <c r="R115" t="s">
        <v>644</v>
      </c>
      <c r="S115" t="s">
        <v>644</v>
      </c>
    </row>
    <row r="116" spans="1:19" x14ac:dyDescent="0.25">
      <c r="A116" t="s">
        <v>488</v>
      </c>
      <c r="B116" t="s">
        <v>644</v>
      </c>
      <c r="C116" t="s">
        <v>644</v>
      </c>
      <c r="D116" t="s">
        <v>952</v>
      </c>
      <c r="E116" t="s">
        <v>952</v>
      </c>
      <c r="F116" t="s">
        <v>644</v>
      </c>
      <c r="G116" t="s">
        <v>644</v>
      </c>
      <c r="H116" t="s">
        <v>644</v>
      </c>
      <c r="I116" t="s">
        <v>644</v>
      </c>
      <c r="J116" t="s">
        <v>644</v>
      </c>
      <c r="K116" t="s">
        <v>952</v>
      </c>
      <c r="L116" t="s">
        <v>952</v>
      </c>
      <c r="M116" t="s">
        <v>644</v>
      </c>
      <c r="N116" t="s">
        <v>952</v>
      </c>
      <c r="O116" t="s">
        <v>644</v>
      </c>
      <c r="P116" t="s">
        <v>644</v>
      </c>
      <c r="Q116" t="s">
        <v>644</v>
      </c>
      <c r="R116" t="s">
        <v>644</v>
      </c>
      <c r="S116" t="s">
        <v>644</v>
      </c>
    </row>
    <row r="117" spans="1:19" x14ac:dyDescent="0.25">
      <c r="A117" t="s">
        <v>489</v>
      </c>
      <c r="B117" t="s">
        <v>952</v>
      </c>
      <c r="C117" t="s">
        <v>952</v>
      </c>
      <c r="D117" t="s">
        <v>952</v>
      </c>
      <c r="E117" t="s">
        <v>952</v>
      </c>
      <c r="F117" t="s">
        <v>644</v>
      </c>
      <c r="G117" t="s">
        <v>952</v>
      </c>
      <c r="H117" t="s">
        <v>952</v>
      </c>
      <c r="I117" t="s">
        <v>644</v>
      </c>
      <c r="J117" t="s">
        <v>644</v>
      </c>
      <c r="K117" t="s">
        <v>644</v>
      </c>
      <c r="L117" t="s">
        <v>952</v>
      </c>
      <c r="M117" t="s">
        <v>952</v>
      </c>
      <c r="N117" t="s">
        <v>952</v>
      </c>
      <c r="O117" t="s">
        <v>644</v>
      </c>
      <c r="P117" t="s">
        <v>644</v>
      </c>
      <c r="Q117" t="s">
        <v>644</v>
      </c>
      <c r="R117" t="s">
        <v>644</v>
      </c>
      <c r="S117" t="s">
        <v>644</v>
      </c>
    </row>
    <row r="118" spans="1:19" x14ac:dyDescent="0.25">
      <c r="A118" t="s">
        <v>490</v>
      </c>
      <c r="B118" t="s">
        <v>644</v>
      </c>
      <c r="C118" t="s">
        <v>644</v>
      </c>
      <c r="D118" t="s">
        <v>644</v>
      </c>
      <c r="E118" t="s">
        <v>644</v>
      </c>
      <c r="F118" t="s">
        <v>644</v>
      </c>
      <c r="G118" t="s">
        <v>644</v>
      </c>
      <c r="H118" t="s">
        <v>644</v>
      </c>
      <c r="I118" t="s">
        <v>644</v>
      </c>
      <c r="J118" t="s">
        <v>644</v>
      </c>
      <c r="K118" t="s">
        <v>644</v>
      </c>
      <c r="L118" t="s">
        <v>644</v>
      </c>
      <c r="M118" t="s">
        <v>644</v>
      </c>
      <c r="N118" t="s">
        <v>644</v>
      </c>
      <c r="O118" t="s">
        <v>644</v>
      </c>
      <c r="P118" t="s">
        <v>644</v>
      </c>
      <c r="Q118" t="s">
        <v>644</v>
      </c>
      <c r="R118" t="s">
        <v>644</v>
      </c>
      <c r="S118" t="s">
        <v>644</v>
      </c>
    </row>
    <row r="119" spans="1:19" x14ac:dyDescent="0.25">
      <c r="A119" t="s">
        <v>491</v>
      </c>
      <c r="B119" t="s">
        <v>644</v>
      </c>
      <c r="C119" t="s">
        <v>644</v>
      </c>
      <c r="D119" t="s">
        <v>644</v>
      </c>
      <c r="E119" t="s">
        <v>644</v>
      </c>
      <c r="F119" t="s">
        <v>644</v>
      </c>
      <c r="G119" t="s">
        <v>644</v>
      </c>
      <c r="H119" t="s">
        <v>644</v>
      </c>
      <c r="I119" t="s">
        <v>644</v>
      </c>
      <c r="J119" t="s">
        <v>644</v>
      </c>
      <c r="K119" t="s">
        <v>644</v>
      </c>
      <c r="L119" t="s">
        <v>644</v>
      </c>
      <c r="M119" t="s">
        <v>644</v>
      </c>
      <c r="N119" t="s">
        <v>644</v>
      </c>
      <c r="O119" t="s">
        <v>644</v>
      </c>
      <c r="P119" t="s">
        <v>644</v>
      </c>
      <c r="Q119" t="s">
        <v>644</v>
      </c>
      <c r="R119" t="s">
        <v>644</v>
      </c>
      <c r="S119" t="s">
        <v>644</v>
      </c>
    </row>
    <row r="120" spans="1:19" x14ac:dyDescent="0.25">
      <c r="A120" t="s">
        <v>492</v>
      </c>
      <c r="B120" t="s">
        <v>644</v>
      </c>
      <c r="C120" t="s">
        <v>644</v>
      </c>
      <c r="D120" t="s">
        <v>644</v>
      </c>
      <c r="E120" t="s">
        <v>644</v>
      </c>
      <c r="F120" t="s">
        <v>644</v>
      </c>
      <c r="G120" t="s">
        <v>644</v>
      </c>
      <c r="H120" t="s">
        <v>952</v>
      </c>
      <c r="I120" t="s">
        <v>644</v>
      </c>
      <c r="J120" t="s">
        <v>644</v>
      </c>
      <c r="K120" t="s">
        <v>644</v>
      </c>
      <c r="L120" t="s">
        <v>644</v>
      </c>
      <c r="M120" t="s">
        <v>952</v>
      </c>
      <c r="N120" t="s">
        <v>644</v>
      </c>
      <c r="O120" t="s">
        <v>644</v>
      </c>
      <c r="P120" t="s">
        <v>644</v>
      </c>
      <c r="Q120" t="s">
        <v>644</v>
      </c>
      <c r="R120" t="s">
        <v>644</v>
      </c>
      <c r="S120" t="s">
        <v>644</v>
      </c>
    </row>
    <row r="121" spans="1:19" x14ac:dyDescent="0.25">
      <c r="A121" t="s">
        <v>493</v>
      </c>
      <c r="B121" t="s">
        <v>644</v>
      </c>
      <c r="C121" t="s">
        <v>644</v>
      </c>
      <c r="D121" t="s">
        <v>952</v>
      </c>
      <c r="E121" t="s">
        <v>644</v>
      </c>
      <c r="F121" t="s">
        <v>644</v>
      </c>
      <c r="G121" t="s">
        <v>644</v>
      </c>
      <c r="H121" t="s">
        <v>952</v>
      </c>
      <c r="I121" t="s">
        <v>644</v>
      </c>
      <c r="J121" t="s">
        <v>644</v>
      </c>
      <c r="K121" t="s">
        <v>644</v>
      </c>
      <c r="L121" t="s">
        <v>644</v>
      </c>
      <c r="M121" t="s">
        <v>952</v>
      </c>
      <c r="N121" t="s">
        <v>952</v>
      </c>
      <c r="O121" t="s">
        <v>644</v>
      </c>
      <c r="P121" t="s">
        <v>644</v>
      </c>
      <c r="Q121" t="s">
        <v>644</v>
      </c>
      <c r="R121" t="s">
        <v>644</v>
      </c>
      <c r="S121" t="s">
        <v>644</v>
      </c>
    </row>
    <row r="122" spans="1:19" x14ac:dyDescent="0.25">
      <c r="A122" t="s">
        <v>494</v>
      </c>
      <c r="B122" t="s">
        <v>644</v>
      </c>
      <c r="C122" t="s">
        <v>644</v>
      </c>
      <c r="D122" t="s">
        <v>644</v>
      </c>
      <c r="E122" t="s">
        <v>644</v>
      </c>
      <c r="F122" t="s">
        <v>952</v>
      </c>
      <c r="G122" t="s">
        <v>952</v>
      </c>
      <c r="H122" t="s">
        <v>644</v>
      </c>
      <c r="I122" t="s">
        <v>644</v>
      </c>
      <c r="J122" t="s">
        <v>644</v>
      </c>
      <c r="K122" t="s">
        <v>644</v>
      </c>
      <c r="L122" t="s">
        <v>644</v>
      </c>
      <c r="M122" t="s">
        <v>952</v>
      </c>
      <c r="N122" t="s">
        <v>644</v>
      </c>
      <c r="O122" t="s">
        <v>644</v>
      </c>
      <c r="P122" t="s">
        <v>644</v>
      </c>
      <c r="Q122" t="s">
        <v>644</v>
      </c>
      <c r="R122" t="s">
        <v>952</v>
      </c>
      <c r="S122" t="s">
        <v>952</v>
      </c>
    </row>
    <row r="123" spans="1:19" x14ac:dyDescent="0.25">
      <c r="A123" t="s">
        <v>495</v>
      </c>
      <c r="B123" t="s">
        <v>644</v>
      </c>
      <c r="C123" t="s">
        <v>644</v>
      </c>
      <c r="D123" t="s">
        <v>644</v>
      </c>
      <c r="E123" t="s">
        <v>644</v>
      </c>
      <c r="F123" t="s">
        <v>644</v>
      </c>
      <c r="G123" t="s">
        <v>644</v>
      </c>
      <c r="H123" t="s">
        <v>644</v>
      </c>
      <c r="I123" t="s">
        <v>644</v>
      </c>
      <c r="J123" t="s">
        <v>644</v>
      </c>
      <c r="K123" t="s">
        <v>644</v>
      </c>
      <c r="L123" t="s">
        <v>644</v>
      </c>
      <c r="M123" t="s">
        <v>644</v>
      </c>
      <c r="N123" t="s">
        <v>644</v>
      </c>
      <c r="O123" t="s">
        <v>644</v>
      </c>
      <c r="P123" t="s">
        <v>644</v>
      </c>
      <c r="Q123" t="s">
        <v>644</v>
      </c>
      <c r="R123" t="s">
        <v>644</v>
      </c>
      <c r="S123" t="s">
        <v>644</v>
      </c>
    </row>
    <row r="124" spans="1:19" x14ac:dyDescent="0.25">
      <c r="A124" t="s">
        <v>496</v>
      </c>
      <c r="B124" t="s">
        <v>644</v>
      </c>
      <c r="C124" t="s">
        <v>644</v>
      </c>
      <c r="D124" t="s">
        <v>644</v>
      </c>
      <c r="E124" t="s">
        <v>644</v>
      </c>
      <c r="F124" t="s">
        <v>644</v>
      </c>
      <c r="G124" t="s">
        <v>644</v>
      </c>
      <c r="H124" t="s">
        <v>644</v>
      </c>
      <c r="I124" t="s">
        <v>644</v>
      </c>
      <c r="J124" t="s">
        <v>644</v>
      </c>
      <c r="K124" t="s">
        <v>644</v>
      </c>
      <c r="L124" t="s">
        <v>644</v>
      </c>
      <c r="M124" t="s">
        <v>644</v>
      </c>
      <c r="N124" t="s">
        <v>644</v>
      </c>
      <c r="O124" t="s">
        <v>644</v>
      </c>
      <c r="P124" t="s">
        <v>644</v>
      </c>
      <c r="Q124" t="s">
        <v>644</v>
      </c>
      <c r="R124" t="s">
        <v>644</v>
      </c>
      <c r="S124" t="s">
        <v>644</v>
      </c>
    </row>
    <row r="125" spans="1:19" x14ac:dyDescent="0.25">
      <c r="A125" t="s">
        <v>497</v>
      </c>
      <c r="B125" t="s">
        <v>644</v>
      </c>
      <c r="C125" t="s">
        <v>644</v>
      </c>
      <c r="D125" t="s">
        <v>644</v>
      </c>
      <c r="E125" t="s">
        <v>644</v>
      </c>
      <c r="F125" t="s">
        <v>644</v>
      </c>
      <c r="G125" t="s">
        <v>644</v>
      </c>
      <c r="H125" t="s">
        <v>644</v>
      </c>
      <c r="I125" t="s">
        <v>644</v>
      </c>
      <c r="J125" t="s">
        <v>644</v>
      </c>
      <c r="K125" t="s">
        <v>644</v>
      </c>
      <c r="L125" t="s">
        <v>644</v>
      </c>
      <c r="M125" t="s">
        <v>644</v>
      </c>
      <c r="N125" t="s">
        <v>644</v>
      </c>
      <c r="O125" t="s">
        <v>644</v>
      </c>
      <c r="P125" t="s">
        <v>644</v>
      </c>
      <c r="Q125" t="s">
        <v>644</v>
      </c>
      <c r="R125" t="s">
        <v>644</v>
      </c>
      <c r="S125" t="s">
        <v>644</v>
      </c>
    </row>
    <row r="126" spans="1:19" x14ac:dyDescent="0.25">
      <c r="A126" t="s">
        <v>498</v>
      </c>
      <c r="B126" t="s">
        <v>644</v>
      </c>
      <c r="C126" t="s">
        <v>644</v>
      </c>
      <c r="D126" t="s">
        <v>644</v>
      </c>
      <c r="E126" t="s">
        <v>644</v>
      </c>
      <c r="F126" t="s">
        <v>644</v>
      </c>
      <c r="G126" t="s">
        <v>644</v>
      </c>
      <c r="H126" t="s">
        <v>644</v>
      </c>
      <c r="I126" t="s">
        <v>644</v>
      </c>
      <c r="J126" t="s">
        <v>644</v>
      </c>
      <c r="K126" t="s">
        <v>644</v>
      </c>
      <c r="L126" t="s">
        <v>644</v>
      </c>
      <c r="M126" t="s">
        <v>644</v>
      </c>
      <c r="N126" t="s">
        <v>644</v>
      </c>
      <c r="O126" t="s">
        <v>644</v>
      </c>
      <c r="P126" t="s">
        <v>644</v>
      </c>
      <c r="Q126" t="s">
        <v>644</v>
      </c>
      <c r="R126" t="s">
        <v>644</v>
      </c>
      <c r="S126" t="s">
        <v>644</v>
      </c>
    </row>
    <row r="127" spans="1:19" x14ac:dyDescent="0.25">
      <c r="A127" t="s">
        <v>499</v>
      </c>
      <c r="B127" t="s">
        <v>644</v>
      </c>
      <c r="C127" t="s">
        <v>644</v>
      </c>
      <c r="D127" t="s">
        <v>644</v>
      </c>
      <c r="E127" t="s">
        <v>644</v>
      </c>
      <c r="F127" t="s">
        <v>644</v>
      </c>
      <c r="G127" t="s">
        <v>644</v>
      </c>
      <c r="H127" t="s">
        <v>644</v>
      </c>
      <c r="I127" t="s">
        <v>644</v>
      </c>
      <c r="J127" t="s">
        <v>644</v>
      </c>
      <c r="K127" t="s">
        <v>644</v>
      </c>
      <c r="L127" t="s">
        <v>644</v>
      </c>
      <c r="M127" t="s">
        <v>644</v>
      </c>
      <c r="N127" t="s">
        <v>644</v>
      </c>
      <c r="O127" t="s">
        <v>644</v>
      </c>
      <c r="P127" t="s">
        <v>644</v>
      </c>
      <c r="Q127" t="s">
        <v>644</v>
      </c>
      <c r="R127" t="s">
        <v>644</v>
      </c>
      <c r="S127" t="s">
        <v>644</v>
      </c>
    </row>
    <row r="128" spans="1:19" x14ac:dyDescent="0.25">
      <c r="A128" t="s">
        <v>500</v>
      </c>
      <c r="B128" t="s">
        <v>644</v>
      </c>
      <c r="C128" t="s">
        <v>644</v>
      </c>
      <c r="D128" t="s">
        <v>644</v>
      </c>
      <c r="E128" t="s">
        <v>644</v>
      </c>
      <c r="F128" t="s">
        <v>644</v>
      </c>
      <c r="G128" t="s">
        <v>644</v>
      </c>
      <c r="H128" t="s">
        <v>952</v>
      </c>
      <c r="I128" t="s">
        <v>644</v>
      </c>
      <c r="J128" t="s">
        <v>644</v>
      </c>
      <c r="K128" t="s">
        <v>644</v>
      </c>
      <c r="L128" t="s">
        <v>644</v>
      </c>
      <c r="M128" t="s">
        <v>644</v>
      </c>
      <c r="N128" t="s">
        <v>644</v>
      </c>
      <c r="O128" t="s">
        <v>644</v>
      </c>
      <c r="P128" t="s">
        <v>644</v>
      </c>
      <c r="Q128" t="s">
        <v>644</v>
      </c>
      <c r="R128" t="s">
        <v>644</v>
      </c>
      <c r="S128" t="s">
        <v>644</v>
      </c>
    </row>
    <row r="129" spans="1:19" x14ac:dyDescent="0.25">
      <c r="A129" t="s">
        <v>501</v>
      </c>
      <c r="B129" t="s">
        <v>644</v>
      </c>
      <c r="C129" t="s">
        <v>644</v>
      </c>
      <c r="D129" t="s">
        <v>644</v>
      </c>
      <c r="E129" t="s">
        <v>644</v>
      </c>
      <c r="F129" t="s">
        <v>644</v>
      </c>
      <c r="G129" t="s">
        <v>644</v>
      </c>
      <c r="H129" t="s">
        <v>644</v>
      </c>
      <c r="I129" t="s">
        <v>644</v>
      </c>
      <c r="J129" t="s">
        <v>644</v>
      </c>
      <c r="K129" t="s">
        <v>644</v>
      </c>
      <c r="L129" t="s">
        <v>644</v>
      </c>
      <c r="M129" t="s">
        <v>644</v>
      </c>
      <c r="N129" t="s">
        <v>644</v>
      </c>
      <c r="O129" t="s">
        <v>644</v>
      </c>
      <c r="P129" t="s">
        <v>644</v>
      </c>
      <c r="Q129" t="s">
        <v>644</v>
      </c>
      <c r="R129" t="s">
        <v>644</v>
      </c>
      <c r="S129" t="s">
        <v>644</v>
      </c>
    </row>
    <row r="130" spans="1:19" x14ac:dyDescent="0.25">
      <c r="A130" t="s">
        <v>502</v>
      </c>
      <c r="B130" t="s">
        <v>644</v>
      </c>
      <c r="C130" t="s">
        <v>644</v>
      </c>
      <c r="D130" t="s">
        <v>644</v>
      </c>
      <c r="E130" t="s">
        <v>644</v>
      </c>
      <c r="F130" t="s">
        <v>644</v>
      </c>
      <c r="G130" t="s">
        <v>644</v>
      </c>
      <c r="H130" t="s">
        <v>644</v>
      </c>
      <c r="I130" t="s">
        <v>644</v>
      </c>
      <c r="J130" t="s">
        <v>644</v>
      </c>
      <c r="K130" t="s">
        <v>644</v>
      </c>
      <c r="L130" t="s">
        <v>644</v>
      </c>
      <c r="M130" t="s">
        <v>644</v>
      </c>
      <c r="N130" t="s">
        <v>644</v>
      </c>
      <c r="O130" t="s">
        <v>644</v>
      </c>
      <c r="P130" t="s">
        <v>644</v>
      </c>
      <c r="Q130" t="s">
        <v>644</v>
      </c>
      <c r="R130" t="s">
        <v>644</v>
      </c>
      <c r="S130" t="s">
        <v>644</v>
      </c>
    </row>
    <row r="131" spans="1:19" x14ac:dyDescent="0.25">
      <c r="A131" t="s">
        <v>503</v>
      </c>
      <c r="B131" t="s">
        <v>644</v>
      </c>
      <c r="C131" t="s">
        <v>644</v>
      </c>
      <c r="D131" t="s">
        <v>644</v>
      </c>
      <c r="E131" t="s">
        <v>644</v>
      </c>
      <c r="F131" t="s">
        <v>644</v>
      </c>
      <c r="G131" t="s">
        <v>644</v>
      </c>
      <c r="H131" t="s">
        <v>644</v>
      </c>
      <c r="I131" t="s">
        <v>644</v>
      </c>
      <c r="J131" t="s">
        <v>644</v>
      </c>
      <c r="K131" t="s">
        <v>644</v>
      </c>
      <c r="L131" t="s">
        <v>644</v>
      </c>
      <c r="M131" t="s">
        <v>644</v>
      </c>
      <c r="N131" t="s">
        <v>644</v>
      </c>
      <c r="O131" t="s">
        <v>644</v>
      </c>
      <c r="P131" t="s">
        <v>644</v>
      </c>
      <c r="Q131" t="s">
        <v>644</v>
      </c>
      <c r="R131" t="s">
        <v>644</v>
      </c>
      <c r="S131" t="s">
        <v>644</v>
      </c>
    </row>
    <row r="132" spans="1:19" x14ac:dyDescent="0.25">
      <c r="A132" t="s">
        <v>504</v>
      </c>
      <c r="B132" s="208" t="s">
        <v>644</v>
      </c>
      <c r="C132" s="208" t="s">
        <v>644</v>
      </c>
      <c r="D132" s="208" t="s">
        <v>952</v>
      </c>
      <c r="E132" s="208" t="s">
        <v>644</v>
      </c>
      <c r="F132" s="208" t="s">
        <v>644</v>
      </c>
      <c r="G132" s="208" t="s">
        <v>644</v>
      </c>
      <c r="H132" s="208" t="s">
        <v>952</v>
      </c>
      <c r="I132" s="208" t="s">
        <v>644</v>
      </c>
      <c r="J132" s="208" t="s">
        <v>644</v>
      </c>
      <c r="K132" s="208" t="s">
        <v>644</v>
      </c>
      <c r="L132" s="208" t="s">
        <v>644</v>
      </c>
      <c r="M132" s="208" t="s">
        <v>952</v>
      </c>
      <c r="N132" s="208" t="s">
        <v>952</v>
      </c>
      <c r="O132" s="208" t="s">
        <v>644</v>
      </c>
      <c r="P132" s="208" t="s">
        <v>644</v>
      </c>
      <c r="Q132" s="208" t="s">
        <v>644</v>
      </c>
      <c r="R132" s="208" t="s">
        <v>644</v>
      </c>
      <c r="S132" s="208" t="s">
        <v>644</v>
      </c>
    </row>
    <row r="133" spans="1:19" x14ac:dyDescent="0.25">
      <c r="A133" t="s">
        <v>505</v>
      </c>
      <c r="B133" t="s">
        <v>644</v>
      </c>
      <c r="C133" t="s">
        <v>644</v>
      </c>
      <c r="D133" t="s">
        <v>644</v>
      </c>
      <c r="E133" t="s">
        <v>644</v>
      </c>
      <c r="F133" t="s">
        <v>644</v>
      </c>
      <c r="G133" t="s">
        <v>644</v>
      </c>
      <c r="H133" t="s">
        <v>644</v>
      </c>
      <c r="I133" t="s">
        <v>644</v>
      </c>
      <c r="J133" t="s">
        <v>644</v>
      </c>
      <c r="K133" t="s">
        <v>644</v>
      </c>
      <c r="L133" t="s">
        <v>644</v>
      </c>
      <c r="M133" t="s">
        <v>644</v>
      </c>
      <c r="N133" t="s">
        <v>644</v>
      </c>
      <c r="O133" t="s">
        <v>644</v>
      </c>
      <c r="P133" t="s">
        <v>644</v>
      </c>
      <c r="Q133" t="s">
        <v>644</v>
      </c>
      <c r="R133" t="s">
        <v>644</v>
      </c>
      <c r="S133" t="s">
        <v>644</v>
      </c>
    </row>
    <row r="134" spans="1:19" x14ac:dyDescent="0.25">
      <c r="A134" t="s">
        <v>506</v>
      </c>
      <c r="B134" t="s">
        <v>644</v>
      </c>
      <c r="C134" t="s">
        <v>644</v>
      </c>
      <c r="D134" t="s">
        <v>644</v>
      </c>
      <c r="E134" t="s">
        <v>644</v>
      </c>
      <c r="F134" t="s">
        <v>644</v>
      </c>
      <c r="G134" t="s">
        <v>644</v>
      </c>
      <c r="H134" t="s">
        <v>644</v>
      </c>
      <c r="I134" t="s">
        <v>644</v>
      </c>
      <c r="J134" t="s">
        <v>644</v>
      </c>
      <c r="K134" t="s">
        <v>644</v>
      </c>
      <c r="L134" t="s">
        <v>644</v>
      </c>
      <c r="M134" t="s">
        <v>644</v>
      </c>
      <c r="N134" t="s">
        <v>644</v>
      </c>
      <c r="O134" t="s">
        <v>644</v>
      </c>
      <c r="P134" t="s">
        <v>644</v>
      </c>
      <c r="Q134" t="s">
        <v>644</v>
      </c>
      <c r="R134" t="s">
        <v>644</v>
      </c>
      <c r="S134" t="s">
        <v>644</v>
      </c>
    </row>
    <row r="135" spans="1:19" x14ac:dyDescent="0.25">
      <c r="A135" t="s">
        <v>507</v>
      </c>
      <c r="B135" t="s">
        <v>644</v>
      </c>
      <c r="C135" t="s">
        <v>644</v>
      </c>
      <c r="D135" t="s">
        <v>644</v>
      </c>
      <c r="E135" t="s">
        <v>644</v>
      </c>
      <c r="F135" t="s">
        <v>644</v>
      </c>
      <c r="G135" t="s">
        <v>644</v>
      </c>
      <c r="H135" t="s">
        <v>644</v>
      </c>
      <c r="I135" t="s">
        <v>644</v>
      </c>
      <c r="J135" t="s">
        <v>644</v>
      </c>
      <c r="K135" t="s">
        <v>644</v>
      </c>
      <c r="L135" t="s">
        <v>644</v>
      </c>
      <c r="M135" t="s">
        <v>644</v>
      </c>
      <c r="N135" t="s">
        <v>644</v>
      </c>
      <c r="O135" t="s">
        <v>644</v>
      </c>
      <c r="P135" t="s">
        <v>644</v>
      </c>
      <c r="Q135" t="s">
        <v>644</v>
      </c>
      <c r="R135" t="s">
        <v>644</v>
      </c>
      <c r="S135" t="s">
        <v>644</v>
      </c>
    </row>
    <row r="136" spans="1:19" x14ac:dyDescent="0.25">
      <c r="A136" t="s">
        <v>508</v>
      </c>
      <c r="B136" t="s">
        <v>644</v>
      </c>
      <c r="C136" t="s">
        <v>644</v>
      </c>
      <c r="D136" t="s">
        <v>644</v>
      </c>
      <c r="E136" t="s">
        <v>644</v>
      </c>
      <c r="F136" t="s">
        <v>644</v>
      </c>
      <c r="G136" t="s">
        <v>644</v>
      </c>
      <c r="H136" t="s">
        <v>644</v>
      </c>
      <c r="I136" t="s">
        <v>644</v>
      </c>
      <c r="J136" t="s">
        <v>644</v>
      </c>
      <c r="K136" t="s">
        <v>644</v>
      </c>
      <c r="L136" t="s">
        <v>952</v>
      </c>
      <c r="M136" t="s">
        <v>644</v>
      </c>
      <c r="N136" t="s">
        <v>952</v>
      </c>
      <c r="O136" t="s">
        <v>644</v>
      </c>
      <c r="P136" t="s">
        <v>644</v>
      </c>
      <c r="Q136" t="s">
        <v>644</v>
      </c>
      <c r="R136" t="s">
        <v>644</v>
      </c>
      <c r="S136" t="s">
        <v>644</v>
      </c>
    </row>
    <row r="137" spans="1:19" x14ac:dyDescent="0.25">
      <c r="A137" t="s">
        <v>509</v>
      </c>
      <c r="B137" t="s">
        <v>644</v>
      </c>
      <c r="C137" t="s">
        <v>644</v>
      </c>
      <c r="D137" t="s">
        <v>952</v>
      </c>
      <c r="E137" t="s">
        <v>644</v>
      </c>
      <c r="F137" t="s">
        <v>644</v>
      </c>
      <c r="G137" t="s">
        <v>644</v>
      </c>
      <c r="H137" t="s">
        <v>644</v>
      </c>
      <c r="I137" t="s">
        <v>644</v>
      </c>
      <c r="J137" t="s">
        <v>644</v>
      </c>
      <c r="K137" t="s">
        <v>644</v>
      </c>
      <c r="L137" t="s">
        <v>644</v>
      </c>
      <c r="M137" t="s">
        <v>644</v>
      </c>
      <c r="N137" t="s">
        <v>644</v>
      </c>
      <c r="O137" t="s">
        <v>644</v>
      </c>
      <c r="P137" t="s">
        <v>644</v>
      </c>
      <c r="Q137" t="s">
        <v>644</v>
      </c>
      <c r="R137" t="s">
        <v>644</v>
      </c>
      <c r="S137" t="s">
        <v>644</v>
      </c>
    </row>
    <row r="138" spans="1:19" x14ac:dyDescent="0.25">
      <c r="A138" t="s">
        <v>510</v>
      </c>
      <c r="B138" t="s">
        <v>644</v>
      </c>
      <c r="C138" t="s">
        <v>644</v>
      </c>
      <c r="D138" t="s">
        <v>644</v>
      </c>
      <c r="E138" t="s">
        <v>644</v>
      </c>
      <c r="F138" t="s">
        <v>644</v>
      </c>
      <c r="G138" t="s">
        <v>644</v>
      </c>
      <c r="H138" t="s">
        <v>644</v>
      </c>
      <c r="I138" t="s">
        <v>644</v>
      </c>
      <c r="J138" t="s">
        <v>644</v>
      </c>
      <c r="K138" t="s">
        <v>644</v>
      </c>
      <c r="L138" t="s">
        <v>644</v>
      </c>
      <c r="M138" t="s">
        <v>644</v>
      </c>
      <c r="N138" t="s">
        <v>644</v>
      </c>
      <c r="O138" t="s">
        <v>644</v>
      </c>
      <c r="P138" t="s">
        <v>644</v>
      </c>
      <c r="Q138" t="s">
        <v>644</v>
      </c>
      <c r="R138" t="s">
        <v>644</v>
      </c>
      <c r="S138" t="s">
        <v>644</v>
      </c>
    </row>
    <row r="139" spans="1:19" x14ac:dyDescent="0.25">
      <c r="A139" t="s">
        <v>511</v>
      </c>
      <c r="B139" s="7" t="s">
        <v>644</v>
      </c>
      <c r="C139" s="7" t="s">
        <v>644</v>
      </c>
      <c r="D139" s="7" t="s">
        <v>644</v>
      </c>
      <c r="E139" s="7" t="s">
        <v>644</v>
      </c>
      <c r="F139" s="7" t="s">
        <v>644</v>
      </c>
      <c r="G139" s="7" t="s">
        <v>644</v>
      </c>
      <c r="H139" s="7" t="s">
        <v>644</v>
      </c>
      <c r="I139" s="7" t="s">
        <v>644</v>
      </c>
      <c r="J139" s="7" t="s">
        <v>644</v>
      </c>
      <c r="K139" s="7" t="s">
        <v>644</v>
      </c>
      <c r="L139" s="7" t="s">
        <v>644</v>
      </c>
      <c r="M139" s="7" t="s">
        <v>644</v>
      </c>
      <c r="N139" s="7" t="s">
        <v>644</v>
      </c>
      <c r="O139" s="7" t="s">
        <v>644</v>
      </c>
      <c r="P139" s="7" t="s">
        <v>644</v>
      </c>
      <c r="Q139" s="7" t="s">
        <v>644</v>
      </c>
      <c r="R139" s="7" t="s">
        <v>644</v>
      </c>
      <c r="S139" s="7" t="s">
        <v>644</v>
      </c>
    </row>
    <row r="140" spans="1:19" x14ac:dyDescent="0.25">
      <c r="A140" t="s">
        <v>512</v>
      </c>
      <c r="B140" t="s">
        <v>644</v>
      </c>
      <c r="C140" t="s">
        <v>644</v>
      </c>
      <c r="D140" t="s">
        <v>952</v>
      </c>
      <c r="E140" t="s">
        <v>644</v>
      </c>
      <c r="F140" t="s">
        <v>644</v>
      </c>
      <c r="G140" t="s">
        <v>644</v>
      </c>
      <c r="H140" t="s">
        <v>644</v>
      </c>
      <c r="I140" t="s">
        <v>644</v>
      </c>
      <c r="J140" t="s">
        <v>644</v>
      </c>
      <c r="K140" t="s">
        <v>644</v>
      </c>
      <c r="L140" t="s">
        <v>644</v>
      </c>
      <c r="M140" t="s">
        <v>644</v>
      </c>
      <c r="N140" t="s">
        <v>952</v>
      </c>
      <c r="O140" t="s">
        <v>644</v>
      </c>
      <c r="P140" t="s">
        <v>644</v>
      </c>
      <c r="Q140" t="s">
        <v>644</v>
      </c>
      <c r="R140" t="s">
        <v>952</v>
      </c>
      <c r="S140" t="s">
        <v>644</v>
      </c>
    </row>
    <row r="141" spans="1:19" x14ac:dyDescent="0.25">
      <c r="A141" t="s">
        <v>513</v>
      </c>
      <c r="B141" t="s">
        <v>644</v>
      </c>
      <c r="C141" t="s">
        <v>644</v>
      </c>
      <c r="D141" t="s">
        <v>644</v>
      </c>
      <c r="E141" t="s">
        <v>644</v>
      </c>
      <c r="F141" t="s">
        <v>644</v>
      </c>
      <c r="G141" t="s">
        <v>644</v>
      </c>
      <c r="H141" t="s">
        <v>644</v>
      </c>
      <c r="I141" t="s">
        <v>644</v>
      </c>
      <c r="J141" t="s">
        <v>644</v>
      </c>
      <c r="K141" t="s">
        <v>644</v>
      </c>
      <c r="L141" t="s">
        <v>644</v>
      </c>
      <c r="M141" t="s">
        <v>644</v>
      </c>
      <c r="N141" t="s">
        <v>644</v>
      </c>
      <c r="O141" t="s">
        <v>644</v>
      </c>
      <c r="P141" t="s">
        <v>644</v>
      </c>
      <c r="Q141" t="s">
        <v>644</v>
      </c>
      <c r="R141" t="s">
        <v>644</v>
      </c>
      <c r="S141" t="s">
        <v>644</v>
      </c>
    </row>
    <row r="142" spans="1:19" x14ac:dyDescent="0.25">
      <c r="A142" t="s">
        <v>514</v>
      </c>
      <c r="B142" t="s">
        <v>644</v>
      </c>
      <c r="C142" t="s">
        <v>644</v>
      </c>
      <c r="D142" t="s">
        <v>644</v>
      </c>
      <c r="E142" t="s">
        <v>644</v>
      </c>
      <c r="F142" t="s">
        <v>644</v>
      </c>
      <c r="G142" t="s">
        <v>644</v>
      </c>
      <c r="H142" t="s">
        <v>644</v>
      </c>
      <c r="I142" t="s">
        <v>644</v>
      </c>
      <c r="J142" t="s">
        <v>644</v>
      </c>
      <c r="K142" t="s">
        <v>644</v>
      </c>
      <c r="L142" t="s">
        <v>644</v>
      </c>
      <c r="M142" t="s">
        <v>644</v>
      </c>
      <c r="N142" t="s">
        <v>644</v>
      </c>
      <c r="O142" t="s">
        <v>644</v>
      </c>
      <c r="P142" t="s">
        <v>644</v>
      </c>
      <c r="Q142" t="s">
        <v>644</v>
      </c>
      <c r="R142" t="s">
        <v>644</v>
      </c>
      <c r="S142" t="s">
        <v>644</v>
      </c>
    </row>
    <row r="143" spans="1:19" x14ac:dyDescent="0.25">
      <c r="A143" s="208"/>
      <c r="B143" s="208"/>
      <c r="C143" s="208"/>
      <c r="D143" s="208"/>
      <c r="E143" s="208"/>
      <c r="F143" s="208"/>
      <c r="G143" s="208"/>
      <c r="H143" s="208"/>
      <c r="I143" s="208"/>
      <c r="J143" s="208"/>
      <c r="K143" s="208"/>
      <c r="L143" s="208"/>
      <c r="M143" s="208"/>
      <c r="N143" s="208"/>
      <c r="O143" s="208"/>
      <c r="P143" s="208"/>
      <c r="Q143" s="208"/>
      <c r="R143" s="208"/>
      <c r="S143" s="208"/>
    </row>
    <row r="144" spans="1:19" x14ac:dyDescent="0.25">
      <c r="A144" s="208"/>
      <c r="B144" s="208"/>
      <c r="C144" s="208"/>
      <c r="D144" s="208"/>
      <c r="E144" s="208"/>
      <c r="F144" s="208"/>
      <c r="G144" s="208"/>
      <c r="H144" s="208"/>
      <c r="I144" s="208"/>
      <c r="J144" s="208"/>
      <c r="K144" s="208"/>
      <c r="L144" s="208"/>
      <c r="M144" s="208"/>
      <c r="N144" s="208"/>
      <c r="O144" s="208"/>
      <c r="P144" s="208"/>
      <c r="Q144" s="208"/>
      <c r="R144" s="208"/>
      <c r="S144" s="208"/>
    </row>
    <row r="145" spans="1:19" x14ac:dyDescent="0.25">
      <c r="A145" s="208" t="s">
        <v>596</v>
      </c>
      <c r="B145">
        <f>COUNTIF(B2:B142,"Yes")</f>
        <v>6</v>
      </c>
      <c r="C145">
        <f t="shared" ref="C145:S145" si="0">COUNTIF(C2:C142,"Yes")</f>
        <v>3</v>
      </c>
      <c r="D145">
        <f t="shared" si="0"/>
        <v>19</v>
      </c>
      <c r="E145">
        <f t="shared" si="0"/>
        <v>12</v>
      </c>
      <c r="F145">
        <f t="shared" si="0"/>
        <v>5</v>
      </c>
      <c r="G145">
        <f t="shared" si="0"/>
        <v>4</v>
      </c>
      <c r="H145">
        <f t="shared" si="0"/>
        <v>25</v>
      </c>
      <c r="I145">
        <f t="shared" si="0"/>
        <v>1</v>
      </c>
      <c r="J145">
        <f t="shared" si="0"/>
        <v>4</v>
      </c>
      <c r="K145">
        <f t="shared" si="0"/>
        <v>4</v>
      </c>
      <c r="L145">
        <f t="shared" si="0"/>
        <v>20</v>
      </c>
      <c r="M145">
        <f t="shared" si="0"/>
        <v>22</v>
      </c>
      <c r="N145">
        <f t="shared" si="0"/>
        <v>20</v>
      </c>
      <c r="O145">
        <f t="shared" si="0"/>
        <v>1</v>
      </c>
      <c r="P145">
        <f t="shared" si="0"/>
        <v>1</v>
      </c>
      <c r="Q145">
        <f t="shared" si="0"/>
        <v>1</v>
      </c>
      <c r="R145">
        <f t="shared" si="0"/>
        <v>13</v>
      </c>
      <c r="S145">
        <f t="shared" si="0"/>
        <v>10</v>
      </c>
    </row>
    <row r="147" spans="1:19" x14ac:dyDescent="0.25">
      <c r="A147" s="248" t="s">
        <v>1005</v>
      </c>
    </row>
    <row r="148" spans="1:19" x14ac:dyDescent="0.25">
      <c r="A148" s="248" t="s">
        <v>1006</v>
      </c>
    </row>
    <row r="150" spans="1:19" ht="15.75" thickBot="1" x14ac:dyDescent="0.3"/>
    <row r="151" spans="1:19" x14ac:dyDescent="0.25">
      <c r="A151" s="249"/>
      <c r="B151" s="250">
        <v>1.1000000000000001</v>
      </c>
      <c r="C151" s="250">
        <v>1.2</v>
      </c>
      <c r="D151" s="250">
        <v>1.3</v>
      </c>
      <c r="E151" s="250">
        <v>2.1</v>
      </c>
      <c r="F151" s="250">
        <v>2.2000000000000002</v>
      </c>
      <c r="G151" s="250">
        <v>3.1</v>
      </c>
      <c r="H151" s="250">
        <v>3.2</v>
      </c>
      <c r="I151" s="250">
        <v>3.3</v>
      </c>
      <c r="J151" s="250">
        <v>4.0999999999999996</v>
      </c>
      <c r="K151" s="250">
        <v>4.2</v>
      </c>
      <c r="L151" s="250">
        <v>4.3</v>
      </c>
      <c r="M151" s="250">
        <v>4.4000000000000004</v>
      </c>
      <c r="N151" s="250">
        <v>5.0999999999999996</v>
      </c>
      <c r="O151" s="250">
        <v>5.2</v>
      </c>
      <c r="P151" s="250">
        <v>5.3</v>
      </c>
      <c r="Q151" s="250">
        <v>5.4</v>
      </c>
      <c r="R151" s="250">
        <v>6.1</v>
      </c>
      <c r="S151" s="235">
        <v>7.1</v>
      </c>
    </row>
    <row r="152" spans="1:19" ht="15.75" thickBot="1" x14ac:dyDescent="0.3">
      <c r="A152" s="251" t="s">
        <v>596</v>
      </c>
      <c r="B152" s="252">
        <v>6</v>
      </c>
      <c r="C152" s="252">
        <v>3</v>
      </c>
      <c r="D152" s="252">
        <v>19</v>
      </c>
      <c r="E152" s="252">
        <v>12</v>
      </c>
      <c r="F152" s="252">
        <v>5</v>
      </c>
      <c r="G152" s="252">
        <v>4</v>
      </c>
      <c r="H152" s="252">
        <v>25</v>
      </c>
      <c r="I152" s="252">
        <v>1</v>
      </c>
      <c r="J152" s="252">
        <v>4</v>
      </c>
      <c r="K152" s="252">
        <v>4</v>
      </c>
      <c r="L152" s="252">
        <v>20</v>
      </c>
      <c r="M152" s="252">
        <v>22</v>
      </c>
      <c r="N152" s="252">
        <v>20</v>
      </c>
      <c r="O152" s="252">
        <v>1</v>
      </c>
      <c r="P152" s="252">
        <v>1</v>
      </c>
      <c r="Q152" s="252">
        <v>1</v>
      </c>
      <c r="R152" s="252">
        <v>13</v>
      </c>
      <c r="S152" s="253">
        <v>10</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6"/>
  <sheetViews>
    <sheetView zoomScaleNormal="100" workbookViewId="0">
      <pane ySplit="3" topLeftCell="A7" activePane="bottomLeft" state="frozen"/>
      <selection pane="bottomLeft" activeCell="C21" sqref="C21"/>
    </sheetView>
  </sheetViews>
  <sheetFormatPr defaultRowHeight="12.75" x14ac:dyDescent="0.2"/>
  <cols>
    <col min="1" max="1" width="4" style="18" bestFit="1" customWidth="1"/>
    <col min="2" max="2" width="41.5703125" style="18" customWidth="1"/>
    <col min="3" max="3" width="48.42578125" style="18" customWidth="1"/>
    <col min="4" max="4" width="18.42578125" style="18" customWidth="1"/>
    <col min="5" max="16" width="10.7109375" style="18" customWidth="1"/>
    <col min="17" max="17" width="8.85546875" style="18" customWidth="1"/>
    <col min="18" max="16384" width="9.140625" style="18"/>
  </cols>
  <sheetData>
    <row r="1" spans="1:18" x14ac:dyDescent="0.2">
      <c r="A1" s="194" t="s">
        <v>643</v>
      </c>
      <c r="B1" s="194"/>
      <c r="C1" s="194"/>
      <c r="D1" s="194"/>
      <c r="E1" s="194"/>
      <c r="F1" s="194"/>
      <c r="G1" s="194"/>
      <c r="H1" s="194"/>
      <c r="I1" s="194"/>
      <c r="J1" s="194"/>
      <c r="K1" s="194"/>
      <c r="L1" s="194"/>
      <c r="M1" s="194"/>
      <c r="N1" s="194"/>
      <c r="O1" s="194"/>
      <c r="P1" s="194"/>
      <c r="Q1" s="194"/>
      <c r="R1" s="194"/>
    </row>
    <row r="2" spans="1:18" ht="63.75" x14ac:dyDescent="0.2">
      <c r="A2" s="195" t="s">
        <v>644</v>
      </c>
      <c r="B2" s="195" t="s">
        <v>3</v>
      </c>
      <c r="C2" s="195" t="s">
        <v>189</v>
      </c>
      <c r="D2" s="195" t="s">
        <v>645</v>
      </c>
      <c r="E2" s="72" t="s">
        <v>627</v>
      </c>
      <c r="F2" s="72" t="s">
        <v>628</v>
      </c>
      <c r="G2" s="72" t="s">
        <v>629</v>
      </c>
      <c r="H2" s="72" t="s">
        <v>630</v>
      </c>
      <c r="I2" s="72" t="s">
        <v>631</v>
      </c>
      <c r="J2" s="72" t="s">
        <v>632</v>
      </c>
      <c r="K2" s="72" t="s">
        <v>633</v>
      </c>
      <c r="L2" s="72" t="s">
        <v>634</v>
      </c>
      <c r="M2" s="72" t="s">
        <v>635</v>
      </c>
      <c r="N2" s="72" t="s">
        <v>636</v>
      </c>
      <c r="O2" s="72" t="s">
        <v>646</v>
      </c>
      <c r="P2" s="72" t="s">
        <v>639</v>
      </c>
      <c r="Q2" s="72" t="s">
        <v>596</v>
      </c>
      <c r="R2" s="72" t="s">
        <v>647</v>
      </c>
    </row>
    <row r="3" spans="1:18" x14ac:dyDescent="0.2">
      <c r="A3" s="195"/>
      <c r="B3" s="195"/>
      <c r="C3" s="195"/>
      <c r="D3" s="195"/>
      <c r="E3" s="73" t="s">
        <v>648</v>
      </c>
      <c r="F3" s="73" t="s">
        <v>649</v>
      </c>
      <c r="G3" s="73" t="s">
        <v>650</v>
      </c>
      <c r="H3" s="73" t="s">
        <v>651</v>
      </c>
      <c r="I3" s="73" t="s">
        <v>652</v>
      </c>
      <c r="J3" s="73" t="s">
        <v>653</v>
      </c>
      <c r="K3" s="73" t="s">
        <v>654</v>
      </c>
      <c r="L3" s="73" t="s">
        <v>655</v>
      </c>
      <c r="M3" s="73" t="s">
        <v>656</v>
      </c>
      <c r="N3" s="73" t="s">
        <v>657</v>
      </c>
      <c r="O3" s="73"/>
      <c r="P3" s="73" t="s">
        <v>658</v>
      </c>
      <c r="Q3" s="73" t="s">
        <v>659</v>
      </c>
      <c r="R3" s="20"/>
    </row>
    <row r="5" spans="1:18" ht="15" x14ac:dyDescent="0.25">
      <c r="A5" s="20">
        <v>1</v>
      </c>
      <c r="B5" s="74" t="s">
        <v>59</v>
      </c>
      <c r="C5" s="74" t="s">
        <v>190</v>
      </c>
      <c r="D5" s="74" t="s">
        <v>660</v>
      </c>
      <c r="E5" s="20">
        <v>16</v>
      </c>
      <c r="F5" s="20">
        <v>2</v>
      </c>
      <c r="G5" s="20">
        <v>0</v>
      </c>
      <c r="H5" s="20">
        <v>0</v>
      </c>
      <c r="I5" s="20">
        <v>11</v>
      </c>
      <c r="J5" s="20">
        <v>4</v>
      </c>
      <c r="K5" s="20">
        <v>4</v>
      </c>
      <c r="L5" s="20">
        <v>0</v>
      </c>
      <c r="M5" s="20">
        <v>2</v>
      </c>
      <c r="N5" s="20">
        <v>2</v>
      </c>
      <c r="O5" s="20">
        <f t="shared" ref="O5:O68" si="0">SUM(E5:N5)</f>
        <v>41</v>
      </c>
      <c r="P5" s="20">
        <v>6</v>
      </c>
      <c r="Q5" s="20">
        <f t="shared" ref="Q5:Q68" si="1">SUM(O5:P5)</f>
        <v>47</v>
      </c>
      <c r="R5" s="21">
        <f t="shared" ref="R5:R68" si="2">O5/Q5</f>
        <v>0.87234042553191493</v>
      </c>
    </row>
    <row r="6" spans="1:18" ht="15" x14ac:dyDescent="0.25">
      <c r="A6" s="20">
        <f t="shared" ref="A6:A69" si="3">A5+1</f>
        <v>2</v>
      </c>
      <c r="B6" s="74" t="s">
        <v>59</v>
      </c>
      <c r="C6" s="74" t="s">
        <v>601</v>
      </c>
      <c r="D6" s="74" t="s">
        <v>660</v>
      </c>
      <c r="E6" s="20">
        <v>27</v>
      </c>
      <c r="F6" s="20">
        <v>1</v>
      </c>
      <c r="G6" s="20">
        <v>1</v>
      </c>
      <c r="H6" s="20">
        <v>0</v>
      </c>
      <c r="I6" s="20">
        <v>3</v>
      </c>
      <c r="J6" s="20">
        <v>0</v>
      </c>
      <c r="K6" s="20">
        <v>0</v>
      </c>
      <c r="L6" s="20">
        <v>0</v>
      </c>
      <c r="M6" s="20">
        <v>0</v>
      </c>
      <c r="N6" s="20">
        <v>0</v>
      </c>
      <c r="O6" s="20">
        <f t="shared" si="0"/>
        <v>32</v>
      </c>
      <c r="P6" s="20">
        <v>0</v>
      </c>
      <c r="Q6" s="20">
        <f t="shared" si="1"/>
        <v>32</v>
      </c>
      <c r="R6" s="21">
        <f t="shared" si="2"/>
        <v>1</v>
      </c>
    </row>
    <row r="7" spans="1:18" ht="15" x14ac:dyDescent="0.25">
      <c r="A7" s="20">
        <f t="shared" si="3"/>
        <v>3</v>
      </c>
      <c r="B7" s="74" t="s">
        <v>59</v>
      </c>
      <c r="C7" s="74" t="s">
        <v>191</v>
      </c>
      <c r="D7" s="74" t="s">
        <v>660</v>
      </c>
      <c r="E7" s="20">
        <v>11</v>
      </c>
      <c r="F7" s="20">
        <v>0</v>
      </c>
      <c r="G7" s="20">
        <v>0</v>
      </c>
      <c r="H7" s="20">
        <v>0</v>
      </c>
      <c r="I7" s="20">
        <v>9</v>
      </c>
      <c r="J7" s="20">
        <v>4</v>
      </c>
      <c r="K7" s="20">
        <v>7</v>
      </c>
      <c r="L7" s="20">
        <v>2</v>
      </c>
      <c r="M7" s="20">
        <v>1</v>
      </c>
      <c r="N7" s="20">
        <v>5</v>
      </c>
      <c r="O7" s="20">
        <f t="shared" si="0"/>
        <v>39</v>
      </c>
      <c r="P7" s="20">
        <v>2</v>
      </c>
      <c r="Q7" s="20">
        <f t="shared" si="1"/>
        <v>41</v>
      </c>
      <c r="R7" s="21">
        <f t="shared" si="2"/>
        <v>0.95121951219512191</v>
      </c>
    </row>
    <row r="8" spans="1:18" ht="15" x14ac:dyDescent="0.25">
      <c r="A8" s="20">
        <f t="shared" si="3"/>
        <v>4</v>
      </c>
      <c r="B8" s="74" t="s">
        <v>115</v>
      </c>
      <c r="C8" s="74" t="s">
        <v>190</v>
      </c>
      <c r="D8" s="74" t="s">
        <v>661</v>
      </c>
      <c r="E8" s="20">
        <v>0</v>
      </c>
      <c r="F8" s="20">
        <v>1</v>
      </c>
      <c r="G8" s="20">
        <v>18</v>
      </c>
      <c r="H8" s="20">
        <v>0</v>
      </c>
      <c r="I8" s="20">
        <v>8</v>
      </c>
      <c r="J8" s="20">
        <v>0</v>
      </c>
      <c r="K8" s="20">
        <v>0</v>
      </c>
      <c r="L8" s="20">
        <v>0</v>
      </c>
      <c r="M8" s="20">
        <v>0</v>
      </c>
      <c r="N8" s="20">
        <v>0</v>
      </c>
      <c r="O8" s="20">
        <f t="shared" si="0"/>
        <v>27</v>
      </c>
      <c r="P8" s="20">
        <v>8</v>
      </c>
      <c r="Q8" s="20">
        <f t="shared" si="1"/>
        <v>35</v>
      </c>
      <c r="R8" s="21">
        <f t="shared" si="2"/>
        <v>0.77142857142857146</v>
      </c>
    </row>
    <row r="9" spans="1:18" ht="15" x14ac:dyDescent="0.25">
      <c r="A9" s="20">
        <f t="shared" si="3"/>
        <v>5</v>
      </c>
      <c r="B9" s="74" t="s">
        <v>109</v>
      </c>
      <c r="C9" s="74" t="s">
        <v>190</v>
      </c>
      <c r="D9" s="20" t="s">
        <v>662</v>
      </c>
      <c r="E9" s="20">
        <v>2</v>
      </c>
      <c r="F9" s="20">
        <v>14</v>
      </c>
      <c r="G9" s="20">
        <v>31</v>
      </c>
      <c r="H9" s="20">
        <v>2</v>
      </c>
      <c r="I9" s="20">
        <v>5</v>
      </c>
      <c r="J9" s="20">
        <v>0</v>
      </c>
      <c r="K9" s="20">
        <v>0</v>
      </c>
      <c r="L9" s="20">
        <v>2</v>
      </c>
      <c r="M9" s="20">
        <v>7</v>
      </c>
      <c r="N9" s="20">
        <v>4</v>
      </c>
      <c r="O9" s="20">
        <f t="shared" si="0"/>
        <v>67</v>
      </c>
      <c r="P9" s="20">
        <v>5</v>
      </c>
      <c r="Q9" s="20">
        <f t="shared" si="1"/>
        <v>72</v>
      </c>
      <c r="R9" s="21">
        <f t="shared" si="2"/>
        <v>0.93055555555555558</v>
      </c>
    </row>
    <row r="10" spans="1:18" ht="15" x14ac:dyDescent="0.25">
      <c r="A10" s="20">
        <f t="shared" si="3"/>
        <v>6</v>
      </c>
      <c r="B10" s="74" t="s">
        <v>124</v>
      </c>
      <c r="C10" s="74" t="s">
        <v>190</v>
      </c>
      <c r="D10" s="20" t="s">
        <v>663</v>
      </c>
      <c r="E10" s="20">
        <v>1</v>
      </c>
      <c r="F10" s="20">
        <v>4</v>
      </c>
      <c r="G10" s="20">
        <v>1</v>
      </c>
      <c r="H10" s="20">
        <v>2</v>
      </c>
      <c r="I10" s="20">
        <v>0</v>
      </c>
      <c r="J10" s="20">
        <v>0</v>
      </c>
      <c r="K10" s="20">
        <v>0</v>
      </c>
      <c r="L10" s="20">
        <v>3</v>
      </c>
      <c r="M10" s="20">
        <v>0</v>
      </c>
      <c r="N10" s="20">
        <v>1</v>
      </c>
      <c r="O10" s="20">
        <f t="shared" si="0"/>
        <v>12</v>
      </c>
      <c r="P10" s="20">
        <v>1</v>
      </c>
      <c r="Q10" s="20">
        <f t="shared" si="1"/>
        <v>13</v>
      </c>
      <c r="R10" s="21">
        <f t="shared" si="2"/>
        <v>0.92307692307692313</v>
      </c>
    </row>
    <row r="11" spans="1:18" ht="15" x14ac:dyDescent="0.25">
      <c r="A11" s="20">
        <f t="shared" si="3"/>
        <v>7</v>
      </c>
      <c r="B11" s="74" t="s">
        <v>56</v>
      </c>
      <c r="C11" s="74" t="s">
        <v>192</v>
      </c>
      <c r="D11" s="20" t="s">
        <v>664</v>
      </c>
      <c r="E11" s="20">
        <v>2</v>
      </c>
      <c r="F11" s="20">
        <v>1</v>
      </c>
      <c r="G11" s="20">
        <v>1</v>
      </c>
      <c r="H11" s="20">
        <v>0</v>
      </c>
      <c r="I11" s="20">
        <v>2</v>
      </c>
      <c r="J11" s="20">
        <v>0</v>
      </c>
      <c r="K11" s="20">
        <v>0</v>
      </c>
      <c r="L11" s="20">
        <v>1</v>
      </c>
      <c r="M11" s="20">
        <v>2</v>
      </c>
      <c r="N11" s="20">
        <v>0</v>
      </c>
      <c r="O11" s="20">
        <f t="shared" si="0"/>
        <v>9</v>
      </c>
      <c r="P11" s="20">
        <v>1</v>
      </c>
      <c r="Q11" s="20">
        <f t="shared" si="1"/>
        <v>10</v>
      </c>
      <c r="R11" s="21">
        <f t="shared" si="2"/>
        <v>0.9</v>
      </c>
    </row>
    <row r="12" spans="1:18" ht="15" x14ac:dyDescent="0.25">
      <c r="A12" s="20">
        <f t="shared" si="3"/>
        <v>8</v>
      </c>
      <c r="B12" s="74" t="s">
        <v>150</v>
      </c>
      <c r="C12" s="74" t="s">
        <v>190</v>
      </c>
      <c r="D12" s="20" t="s">
        <v>664</v>
      </c>
      <c r="E12" s="20">
        <v>5</v>
      </c>
      <c r="F12" s="20">
        <v>16</v>
      </c>
      <c r="G12" s="20">
        <v>9</v>
      </c>
      <c r="H12" s="20">
        <v>1</v>
      </c>
      <c r="I12" s="20">
        <v>10</v>
      </c>
      <c r="J12" s="20">
        <v>1</v>
      </c>
      <c r="K12" s="20">
        <v>1</v>
      </c>
      <c r="L12" s="20">
        <v>0</v>
      </c>
      <c r="M12" s="20">
        <v>2</v>
      </c>
      <c r="N12" s="20">
        <v>0</v>
      </c>
      <c r="O12" s="20">
        <f t="shared" si="0"/>
        <v>45</v>
      </c>
      <c r="P12" s="20">
        <v>0</v>
      </c>
      <c r="Q12" s="20">
        <f t="shared" si="1"/>
        <v>45</v>
      </c>
      <c r="R12" s="21">
        <f t="shared" si="2"/>
        <v>1</v>
      </c>
    </row>
    <row r="13" spans="1:18" ht="15" x14ac:dyDescent="0.25">
      <c r="A13" s="20">
        <f t="shared" si="3"/>
        <v>9</v>
      </c>
      <c r="B13" s="74" t="s">
        <v>151</v>
      </c>
      <c r="C13" s="74" t="s">
        <v>190</v>
      </c>
      <c r="D13" s="20" t="s">
        <v>665</v>
      </c>
      <c r="E13" s="20">
        <v>3</v>
      </c>
      <c r="F13" s="20">
        <v>10</v>
      </c>
      <c r="G13" s="20">
        <v>37</v>
      </c>
      <c r="H13" s="20">
        <v>3</v>
      </c>
      <c r="I13" s="20">
        <v>49</v>
      </c>
      <c r="J13" s="20">
        <v>15</v>
      </c>
      <c r="K13" s="20">
        <v>8</v>
      </c>
      <c r="L13" s="20">
        <v>8</v>
      </c>
      <c r="M13" s="20">
        <v>3</v>
      </c>
      <c r="N13" s="20">
        <v>7</v>
      </c>
      <c r="O13" s="20">
        <f t="shared" si="0"/>
        <v>143</v>
      </c>
      <c r="P13" s="20">
        <v>19</v>
      </c>
      <c r="Q13" s="20">
        <f t="shared" si="1"/>
        <v>162</v>
      </c>
      <c r="R13" s="21">
        <f t="shared" si="2"/>
        <v>0.88271604938271608</v>
      </c>
    </row>
    <row r="14" spans="1:18" ht="15" x14ac:dyDescent="0.25">
      <c r="A14" s="20">
        <f t="shared" si="3"/>
        <v>10</v>
      </c>
      <c r="B14" s="74" t="s">
        <v>106</v>
      </c>
      <c r="C14" s="74" t="s">
        <v>190</v>
      </c>
      <c r="D14" s="20" t="s">
        <v>665</v>
      </c>
      <c r="E14" s="20">
        <v>1</v>
      </c>
      <c r="F14" s="20">
        <v>3</v>
      </c>
      <c r="G14" s="20">
        <v>5</v>
      </c>
      <c r="H14" s="20">
        <v>2</v>
      </c>
      <c r="I14" s="20">
        <v>9</v>
      </c>
      <c r="J14" s="20">
        <v>1</v>
      </c>
      <c r="K14" s="20">
        <v>0</v>
      </c>
      <c r="L14" s="20">
        <v>0</v>
      </c>
      <c r="M14" s="20">
        <v>2</v>
      </c>
      <c r="N14" s="20">
        <v>2</v>
      </c>
      <c r="O14" s="20">
        <f t="shared" si="0"/>
        <v>25</v>
      </c>
      <c r="P14" s="20">
        <v>4</v>
      </c>
      <c r="Q14" s="20">
        <f t="shared" si="1"/>
        <v>29</v>
      </c>
      <c r="R14" s="21">
        <f t="shared" si="2"/>
        <v>0.86206896551724133</v>
      </c>
    </row>
    <row r="15" spans="1:18" ht="15" x14ac:dyDescent="0.25">
      <c r="A15" s="20">
        <f t="shared" si="3"/>
        <v>11</v>
      </c>
      <c r="B15" s="74" t="s">
        <v>110</v>
      </c>
      <c r="C15" s="74" t="s">
        <v>190</v>
      </c>
      <c r="D15" s="20" t="s">
        <v>666</v>
      </c>
      <c r="E15" s="20">
        <v>0</v>
      </c>
      <c r="F15" s="20">
        <v>9</v>
      </c>
      <c r="G15" s="20">
        <v>1</v>
      </c>
      <c r="H15" s="20">
        <v>0</v>
      </c>
      <c r="I15" s="20">
        <v>4</v>
      </c>
      <c r="J15" s="20">
        <v>0</v>
      </c>
      <c r="K15" s="20">
        <v>0</v>
      </c>
      <c r="L15" s="20">
        <v>1</v>
      </c>
      <c r="M15" s="20">
        <v>0</v>
      </c>
      <c r="N15" s="20">
        <v>0</v>
      </c>
      <c r="O15" s="20">
        <f t="shared" si="0"/>
        <v>15</v>
      </c>
      <c r="P15" s="20">
        <v>0</v>
      </c>
      <c r="Q15" s="20">
        <f t="shared" si="1"/>
        <v>15</v>
      </c>
      <c r="R15" s="21">
        <f t="shared" si="2"/>
        <v>1</v>
      </c>
    </row>
    <row r="16" spans="1:18" ht="15" x14ac:dyDescent="0.25">
      <c r="A16" s="74">
        <f t="shared" si="3"/>
        <v>12</v>
      </c>
      <c r="B16" s="74" t="s">
        <v>193</v>
      </c>
      <c r="C16" s="74" t="s">
        <v>190</v>
      </c>
      <c r="D16" s="74" t="s">
        <v>667</v>
      </c>
      <c r="E16" s="74">
        <v>0</v>
      </c>
      <c r="F16" s="74">
        <v>1</v>
      </c>
      <c r="G16" s="74">
        <v>3</v>
      </c>
      <c r="H16" s="20">
        <v>2</v>
      </c>
      <c r="I16" s="20">
        <v>3</v>
      </c>
      <c r="J16" s="20">
        <v>0</v>
      </c>
      <c r="K16" s="20">
        <v>0</v>
      </c>
      <c r="L16" s="20">
        <v>2</v>
      </c>
      <c r="M16" s="20">
        <v>0</v>
      </c>
      <c r="N16" s="20">
        <v>0</v>
      </c>
      <c r="O16" s="20">
        <f t="shared" si="0"/>
        <v>11</v>
      </c>
      <c r="P16" s="20">
        <v>2</v>
      </c>
      <c r="Q16" s="20">
        <f t="shared" si="1"/>
        <v>13</v>
      </c>
      <c r="R16" s="21">
        <f t="shared" si="2"/>
        <v>0.84615384615384615</v>
      </c>
    </row>
    <row r="17" spans="1:18" ht="15" x14ac:dyDescent="0.25">
      <c r="A17" s="20">
        <f t="shared" si="3"/>
        <v>13</v>
      </c>
      <c r="B17" s="74" t="s">
        <v>142</v>
      </c>
      <c r="C17" s="74" t="s">
        <v>190</v>
      </c>
      <c r="D17" s="20" t="s">
        <v>668</v>
      </c>
      <c r="E17" s="20">
        <v>5</v>
      </c>
      <c r="F17" s="20">
        <v>3</v>
      </c>
      <c r="G17" s="20">
        <v>7</v>
      </c>
      <c r="H17" s="20">
        <v>0</v>
      </c>
      <c r="I17" s="20">
        <v>5</v>
      </c>
      <c r="J17" s="20">
        <v>2</v>
      </c>
      <c r="K17" s="20">
        <v>3</v>
      </c>
      <c r="L17" s="20">
        <v>4</v>
      </c>
      <c r="M17" s="20">
        <v>4</v>
      </c>
      <c r="N17" s="20">
        <v>5</v>
      </c>
      <c r="O17" s="20">
        <f t="shared" si="0"/>
        <v>38</v>
      </c>
      <c r="P17" s="20">
        <v>0</v>
      </c>
      <c r="Q17" s="20">
        <f t="shared" si="1"/>
        <v>38</v>
      </c>
      <c r="R17" s="21">
        <f t="shared" si="2"/>
        <v>1</v>
      </c>
    </row>
    <row r="18" spans="1:18" ht="15" x14ac:dyDescent="0.25">
      <c r="A18" s="20">
        <f t="shared" si="3"/>
        <v>14</v>
      </c>
      <c r="B18" s="74" t="s">
        <v>57</v>
      </c>
      <c r="C18" s="74" t="s">
        <v>190</v>
      </c>
      <c r="D18" s="20" t="s">
        <v>669</v>
      </c>
      <c r="E18" s="20">
        <v>0</v>
      </c>
      <c r="F18" s="20">
        <v>2</v>
      </c>
      <c r="G18" s="20">
        <v>7</v>
      </c>
      <c r="H18" s="20">
        <v>0</v>
      </c>
      <c r="I18" s="20">
        <v>0</v>
      </c>
      <c r="J18" s="20">
        <v>0</v>
      </c>
      <c r="K18" s="20">
        <v>0</v>
      </c>
      <c r="L18" s="20">
        <v>1</v>
      </c>
      <c r="M18" s="20">
        <v>0</v>
      </c>
      <c r="N18" s="20">
        <v>1</v>
      </c>
      <c r="O18" s="20">
        <f t="shared" si="0"/>
        <v>11</v>
      </c>
      <c r="P18" s="20">
        <v>19</v>
      </c>
      <c r="Q18" s="20">
        <f t="shared" si="1"/>
        <v>30</v>
      </c>
      <c r="R18" s="21">
        <f t="shared" si="2"/>
        <v>0.36666666666666664</v>
      </c>
    </row>
    <row r="19" spans="1:18" ht="15" x14ac:dyDescent="0.25">
      <c r="A19" s="20">
        <f t="shared" si="3"/>
        <v>15</v>
      </c>
      <c r="B19" s="74" t="s">
        <v>181</v>
      </c>
      <c r="C19" s="74" t="s">
        <v>190</v>
      </c>
      <c r="D19" s="20" t="s">
        <v>669</v>
      </c>
      <c r="E19" s="20">
        <v>2</v>
      </c>
      <c r="F19" s="20">
        <v>1</v>
      </c>
      <c r="G19" s="20">
        <v>5</v>
      </c>
      <c r="H19" s="20">
        <v>1</v>
      </c>
      <c r="I19" s="20">
        <v>1</v>
      </c>
      <c r="J19" s="20">
        <v>0</v>
      </c>
      <c r="K19" s="20">
        <v>0</v>
      </c>
      <c r="L19" s="20">
        <v>1</v>
      </c>
      <c r="M19" s="20">
        <v>2</v>
      </c>
      <c r="N19" s="20">
        <v>0</v>
      </c>
      <c r="O19" s="20">
        <f t="shared" si="0"/>
        <v>13</v>
      </c>
      <c r="P19" s="20">
        <v>3</v>
      </c>
      <c r="Q19" s="20">
        <f t="shared" si="1"/>
        <v>16</v>
      </c>
      <c r="R19" s="21">
        <f t="shared" si="2"/>
        <v>0.8125</v>
      </c>
    </row>
    <row r="20" spans="1:18" ht="15" x14ac:dyDescent="0.25">
      <c r="A20" s="20">
        <f t="shared" si="3"/>
        <v>16</v>
      </c>
      <c r="B20" s="74" t="s">
        <v>91</v>
      </c>
      <c r="C20" s="74" t="s">
        <v>190</v>
      </c>
      <c r="D20" s="20" t="s">
        <v>669</v>
      </c>
      <c r="E20" s="20">
        <v>1</v>
      </c>
      <c r="F20" s="20">
        <v>4</v>
      </c>
      <c r="G20" s="20">
        <v>5</v>
      </c>
      <c r="H20" s="20">
        <v>0</v>
      </c>
      <c r="I20" s="20">
        <v>2</v>
      </c>
      <c r="J20" s="20">
        <v>0</v>
      </c>
      <c r="K20" s="20">
        <v>0</v>
      </c>
      <c r="L20" s="20">
        <v>4</v>
      </c>
      <c r="M20" s="20">
        <v>1</v>
      </c>
      <c r="N20" s="20">
        <v>1</v>
      </c>
      <c r="O20" s="20">
        <f t="shared" si="0"/>
        <v>18</v>
      </c>
      <c r="P20" s="20">
        <v>17</v>
      </c>
      <c r="Q20" s="20">
        <f t="shared" si="1"/>
        <v>35</v>
      </c>
      <c r="R20" s="21">
        <f t="shared" si="2"/>
        <v>0.51428571428571423</v>
      </c>
    </row>
    <row r="21" spans="1:18" ht="15" x14ac:dyDescent="0.25">
      <c r="A21" s="20">
        <f t="shared" si="3"/>
        <v>17</v>
      </c>
      <c r="B21" s="74" t="s">
        <v>147</v>
      </c>
      <c r="C21" s="74" t="s">
        <v>190</v>
      </c>
      <c r="D21" s="20" t="s">
        <v>669</v>
      </c>
      <c r="E21" s="20">
        <v>7</v>
      </c>
      <c r="F21" s="20">
        <v>16</v>
      </c>
      <c r="G21" s="20">
        <v>40</v>
      </c>
      <c r="H21" s="20">
        <v>0</v>
      </c>
      <c r="I21" s="20">
        <v>6</v>
      </c>
      <c r="J21" s="20">
        <v>0</v>
      </c>
      <c r="K21" s="20">
        <v>2</v>
      </c>
      <c r="L21" s="20">
        <v>12</v>
      </c>
      <c r="M21" s="20">
        <v>0</v>
      </c>
      <c r="N21" s="20">
        <v>0</v>
      </c>
      <c r="O21" s="20">
        <f t="shared" si="0"/>
        <v>83</v>
      </c>
      <c r="P21" s="20">
        <v>48</v>
      </c>
      <c r="Q21" s="20">
        <f t="shared" si="1"/>
        <v>131</v>
      </c>
      <c r="R21" s="21">
        <f t="shared" si="2"/>
        <v>0.63358778625954193</v>
      </c>
    </row>
    <row r="22" spans="1:18" ht="15" x14ac:dyDescent="0.25">
      <c r="A22" s="20">
        <f t="shared" si="3"/>
        <v>18</v>
      </c>
      <c r="B22" s="74" t="s">
        <v>107</v>
      </c>
      <c r="C22" s="74" t="s">
        <v>108</v>
      </c>
      <c r="D22" s="20" t="s">
        <v>669</v>
      </c>
      <c r="E22" s="20">
        <v>1</v>
      </c>
      <c r="F22" s="20">
        <v>5</v>
      </c>
      <c r="G22" s="20">
        <v>10</v>
      </c>
      <c r="H22" s="20">
        <v>1</v>
      </c>
      <c r="I22" s="20">
        <v>4</v>
      </c>
      <c r="J22" s="20">
        <v>0</v>
      </c>
      <c r="K22" s="20">
        <v>1</v>
      </c>
      <c r="L22" s="20">
        <v>5</v>
      </c>
      <c r="M22" s="20">
        <v>0</v>
      </c>
      <c r="N22" s="20">
        <v>0</v>
      </c>
      <c r="O22" s="20">
        <f t="shared" si="0"/>
        <v>27</v>
      </c>
      <c r="P22" s="20">
        <v>3</v>
      </c>
      <c r="Q22" s="20">
        <f t="shared" si="1"/>
        <v>30</v>
      </c>
      <c r="R22" s="21">
        <f t="shared" si="2"/>
        <v>0.9</v>
      </c>
    </row>
    <row r="23" spans="1:18" ht="15" x14ac:dyDescent="0.25">
      <c r="A23" s="20">
        <f t="shared" si="3"/>
        <v>19</v>
      </c>
      <c r="B23" s="74" t="s">
        <v>148</v>
      </c>
      <c r="C23" s="74" t="s">
        <v>190</v>
      </c>
      <c r="D23" s="20" t="s">
        <v>669</v>
      </c>
      <c r="E23" s="20">
        <v>2</v>
      </c>
      <c r="F23" s="20">
        <v>3</v>
      </c>
      <c r="G23" s="20">
        <v>11</v>
      </c>
      <c r="H23" s="20">
        <v>0</v>
      </c>
      <c r="I23" s="20">
        <v>4</v>
      </c>
      <c r="J23" s="20">
        <v>0</v>
      </c>
      <c r="K23" s="20">
        <v>1</v>
      </c>
      <c r="L23" s="20">
        <v>0</v>
      </c>
      <c r="M23" s="20">
        <v>2</v>
      </c>
      <c r="N23" s="20">
        <v>0</v>
      </c>
      <c r="O23" s="20">
        <f t="shared" si="0"/>
        <v>23</v>
      </c>
      <c r="P23" s="20">
        <v>0</v>
      </c>
      <c r="Q23" s="20">
        <f t="shared" si="1"/>
        <v>23</v>
      </c>
      <c r="R23" s="21">
        <f t="shared" si="2"/>
        <v>1</v>
      </c>
    </row>
    <row r="24" spans="1:18" ht="15" x14ac:dyDescent="0.25">
      <c r="A24" s="20">
        <f t="shared" si="3"/>
        <v>20</v>
      </c>
      <c r="B24" s="74" t="s">
        <v>167</v>
      </c>
      <c r="C24" s="74" t="s">
        <v>194</v>
      </c>
      <c r="D24" s="20" t="s">
        <v>670</v>
      </c>
      <c r="E24" s="20">
        <v>21</v>
      </c>
      <c r="F24" s="20">
        <v>4</v>
      </c>
      <c r="G24" s="20">
        <v>4</v>
      </c>
      <c r="H24" s="20">
        <v>1</v>
      </c>
      <c r="I24" s="20">
        <v>14</v>
      </c>
      <c r="J24" s="20">
        <v>5</v>
      </c>
      <c r="K24" s="20">
        <v>15</v>
      </c>
      <c r="L24" s="20">
        <v>2</v>
      </c>
      <c r="M24" s="20">
        <v>6</v>
      </c>
      <c r="N24" s="20">
        <v>0</v>
      </c>
      <c r="O24" s="20">
        <f t="shared" si="0"/>
        <v>72</v>
      </c>
      <c r="P24" s="20">
        <v>14</v>
      </c>
      <c r="Q24" s="20">
        <f t="shared" si="1"/>
        <v>86</v>
      </c>
      <c r="R24" s="21">
        <f t="shared" si="2"/>
        <v>0.83720930232558144</v>
      </c>
    </row>
    <row r="25" spans="1:18" ht="15" x14ac:dyDescent="0.25">
      <c r="A25" s="20">
        <f t="shared" si="3"/>
        <v>21</v>
      </c>
      <c r="B25" s="74" t="s">
        <v>167</v>
      </c>
      <c r="C25" s="74" t="s">
        <v>195</v>
      </c>
      <c r="D25" s="20" t="s">
        <v>670</v>
      </c>
      <c r="E25" s="20">
        <v>8</v>
      </c>
      <c r="F25" s="20">
        <v>8</v>
      </c>
      <c r="G25" s="20">
        <v>12</v>
      </c>
      <c r="H25" s="20">
        <v>1</v>
      </c>
      <c r="I25" s="20">
        <v>16</v>
      </c>
      <c r="J25" s="20">
        <v>1</v>
      </c>
      <c r="K25" s="20">
        <v>1</v>
      </c>
      <c r="L25" s="20">
        <v>1</v>
      </c>
      <c r="M25" s="20">
        <v>0</v>
      </c>
      <c r="N25" s="20">
        <v>0</v>
      </c>
      <c r="O25" s="20">
        <f t="shared" si="0"/>
        <v>48</v>
      </c>
      <c r="P25" s="20">
        <v>0</v>
      </c>
      <c r="Q25" s="20">
        <f t="shared" si="1"/>
        <v>48</v>
      </c>
      <c r="R25" s="21">
        <f t="shared" si="2"/>
        <v>1</v>
      </c>
    </row>
    <row r="26" spans="1:18" ht="15" x14ac:dyDescent="0.25">
      <c r="A26" s="20">
        <f t="shared" si="3"/>
        <v>22</v>
      </c>
      <c r="B26" s="74" t="s">
        <v>80</v>
      </c>
      <c r="C26" s="74" t="s">
        <v>190</v>
      </c>
      <c r="D26" s="20" t="s">
        <v>671</v>
      </c>
      <c r="E26" s="20">
        <v>2</v>
      </c>
      <c r="F26" s="20">
        <v>7</v>
      </c>
      <c r="G26" s="20">
        <v>9</v>
      </c>
      <c r="H26" s="20">
        <v>2</v>
      </c>
      <c r="I26" s="20">
        <v>6</v>
      </c>
      <c r="J26" s="20">
        <v>0</v>
      </c>
      <c r="K26" s="20">
        <v>0</v>
      </c>
      <c r="L26" s="20">
        <v>1</v>
      </c>
      <c r="M26" s="20">
        <v>1</v>
      </c>
      <c r="N26" s="20">
        <v>0</v>
      </c>
      <c r="O26" s="20">
        <f t="shared" si="0"/>
        <v>28</v>
      </c>
      <c r="P26" s="20">
        <v>12</v>
      </c>
      <c r="Q26" s="20">
        <f t="shared" si="1"/>
        <v>40</v>
      </c>
      <c r="R26" s="21">
        <f t="shared" si="2"/>
        <v>0.7</v>
      </c>
    </row>
    <row r="27" spans="1:18" ht="15" x14ac:dyDescent="0.25">
      <c r="A27" s="20">
        <f t="shared" si="3"/>
        <v>23</v>
      </c>
      <c r="B27" s="74" t="s">
        <v>145</v>
      </c>
      <c r="C27" s="74" t="s">
        <v>190</v>
      </c>
      <c r="D27" s="20" t="s">
        <v>672</v>
      </c>
      <c r="E27" s="20">
        <v>0</v>
      </c>
      <c r="F27" s="20">
        <v>1</v>
      </c>
      <c r="G27" s="20">
        <v>3</v>
      </c>
      <c r="H27" s="20">
        <v>0</v>
      </c>
      <c r="I27" s="20">
        <v>8</v>
      </c>
      <c r="J27" s="20">
        <v>0</v>
      </c>
      <c r="K27" s="20">
        <v>0</v>
      </c>
      <c r="L27" s="20">
        <v>0</v>
      </c>
      <c r="M27" s="20">
        <v>2</v>
      </c>
      <c r="N27" s="20">
        <v>0</v>
      </c>
      <c r="O27" s="20">
        <f t="shared" si="0"/>
        <v>14</v>
      </c>
      <c r="P27" s="20">
        <v>4</v>
      </c>
      <c r="Q27" s="20">
        <f t="shared" si="1"/>
        <v>18</v>
      </c>
      <c r="R27" s="21">
        <f t="shared" si="2"/>
        <v>0.77777777777777779</v>
      </c>
    </row>
    <row r="28" spans="1:18" ht="15" x14ac:dyDescent="0.25">
      <c r="A28" s="74">
        <f t="shared" si="3"/>
        <v>24</v>
      </c>
      <c r="B28" s="74" t="s">
        <v>196</v>
      </c>
      <c r="C28" s="74" t="s">
        <v>190</v>
      </c>
      <c r="D28" s="74" t="s">
        <v>673</v>
      </c>
      <c r="E28" s="74">
        <v>1</v>
      </c>
      <c r="F28" s="20">
        <v>1</v>
      </c>
      <c r="G28" s="20">
        <v>2</v>
      </c>
      <c r="H28" s="20">
        <v>0</v>
      </c>
      <c r="I28" s="20">
        <v>5</v>
      </c>
      <c r="J28" s="20">
        <v>0</v>
      </c>
      <c r="K28" s="20">
        <v>0</v>
      </c>
      <c r="L28" s="20">
        <v>0</v>
      </c>
      <c r="M28" s="20">
        <v>0</v>
      </c>
      <c r="N28" s="20">
        <v>0</v>
      </c>
      <c r="O28" s="20">
        <f t="shared" si="0"/>
        <v>9</v>
      </c>
      <c r="P28" s="20">
        <v>197</v>
      </c>
      <c r="Q28" s="20">
        <f t="shared" si="1"/>
        <v>206</v>
      </c>
      <c r="R28" s="21">
        <f t="shared" si="2"/>
        <v>4.3689320388349516E-2</v>
      </c>
    </row>
    <row r="29" spans="1:18" ht="15" x14ac:dyDescent="0.25">
      <c r="A29" s="20">
        <f t="shared" si="3"/>
        <v>25</v>
      </c>
      <c r="B29" s="74" t="s">
        <v>76</v>
      </c>
      <c r="C29" s="74" t="s">
        <v>105</v>
      </c>
      <c r="D29" s="20" t="s">
        <v>674</v>
      </c>
      <c r="E29" s="20">
        <v>2</v>
      </c>
      <c r="F29" s="20">
        <v>0</v>
      </c>
      <c r="G29" s="20">
        <v>0</v>
      </c>
      <c r="H29" s="20">
        <v>0</v>
      </c>
      <c r="I29" s="20">
        <v>16</v>
      </c>
      <c r="J29" s="20">
        <v>0</v>
      </c>
      <c r="K29" s="20">
        <v>0</v>
      </c>
      <c r="L29" s="20">
        <v>1</v>
      </c>
      <c r="M29" s="20">
        <v>0</v>
      </c>
      <c r="N29" s="20">
        <v>0</v>
      </c>
      <c r="O29" s="20">
        <f t="shared" si="0"/>
        <v>19</v>
      </c>
      <c r="P29" s="20">
        <v>14</v>
      </c>
      <c r="Q29" s="20">
        <f t="shared" si="1"/>
        <v>33</v>
      </c>
      <c r="R29" s="21">
        <f t="shared" si="2"/>
        <v>0.5757575757575758</v>
      </c>
    </row>
    <row r="30" spans="1:18" ht="15" x14ac:dyDescent="0.25">
      <c r="A30" s="20">
        <f t="shared" si="3"/>
        <v>26</v>
      </c>
      <c r="B30" s="74" t="s">
        <v>52</v>
      </c>
      <c r="C30" s="74" t="s">
        <v>190</v>
      </c>
      <c r="D30" s="20" t="s">
        <v>661</v>
      </c>
      <c r="E30" s="20">
        <v>1</v>
      </c>
      <c r="F30" s="20">
        <v>3</v>
      </c>
      <c r="G30" s="20">
        <v>1</v>
      </c>
      <c r="H30" s="20">
        <v>0</v>
      </c>
      <c r="I30" s="20">
        <v>2</v>
      </c>
      <c r="J30" s="20">
        <v>0</v>
      </c>
      <c r="K30" s="20">
        <v>0</v>
      </c>
      <c r="L30" s="20">
        <v>1</v>
      </c>
      <c r="M30" s="20">
        <v>2</v>
      </c>
      <c r="N30" s="20">
        <v>0</v>
      </c>
      <c r="O30" s="20">
        <f t="shared" si="0"/>
        <v>10</v>
      </c>
      <c r="P30" s="20">
        <v>5</v>
      </c>
      <c r="Q30" s="20">
        <f t="shared" si="1"/>
        <v>15</v>
      </c>
      <c r="R30" s="21">
        <f t="shared" si="2"/>
        <v>0.66666666666666663</v>
      </c>
    </row>
    <row r="31" spans="1:18" ht="15" x14ac:dyDescent="0.25">
      <c r="A31" s="20">
        <f t="shared" si="3"/>
        <v>27</v>
      </c>
      <c r="B31" s="74" t="s">
        <v>78</v>
      </c>
      <c r="C31" s="74" t="s">
        <v>190</v>
      </c>
      <c r="D31" s="20" t="s">
        <v>675</v>
      </c>
      <c r="E31" s="20">
        <v>4</v>
      </c>
      <c r="F31" s="20">
        <v>10</v>
      </c>
      <c r="G31" s="20">
        <v>8</v>
      </c>
      <c r="H31" s="20">
        <v>0</v>
      </c>
      <c r="I31" s="20">
        <v>2</v>
      </c>
      <c r="J31" s="20">
        <v>0</v>
      </c>
      <c r="K31" s="20">
        <v>1</v>
      </c>
      <c r="L31" s="20">
        <v>1</v>
      </c>
      <c r="M31" s="20">
        <v>1</v>
      </c>
      <c r="N31" s="20">
        <v>0</v>
      </c>
      <c r="O31" s="20">
        <f t="shared" si="0"/>
        <v>27</v>
      </c>
      <c r="P31" s="20">
        <v>5</v>
      </c>
      <c r="Q31" s="20">
        <f t="shared" si="1"/>
        <v>32</v>
      </c>
      <c r="R31" s="21">
        <f t="shared" si="2"/>
        <v>0.84375</v>
      </c>
    </row>
    <row r="32" spans="1:18" ht="15" x14ac:dyDescent="0.25">
      <c r="A32" s="20">
        <f t="shared" si="3"/>
        <v>28</v>
      </c>
      <c r="B32" s="74" t="s">
        <v>32</v>
      </c>
      <c r="C32" s="74" t="s">
        <v>190</v>
      </c>
      <c r="D32" s="20" t="s">
        <v>675</v>
      </c>
      <c r="E32" s="20">
        <v>2</v>
      </c>
      <c r="F32" s="20">
        <v>11</v>
      </c>
      <c r="G32" s="20">
        <v>7</v>
      </c>
      <c r="H32" s="20">
        <v>0</v>
      </c>
      <c r="I32" s="20">
        <v>5</v>
      </c>
      <c r="J32" s="20">
        <v>0</v>
      </c>
      <c r="K32" s="20">
        <v>1</v>
      </c>
      <c r="L32" s="20">
        <v>0</v>
      </c>
      <c r="M32" s="20">
        <v>0</v>
      </c>
      <c r="N32" s="20">
        <v>0</v>
      </c>
      <c r="O32" s="20">
        <f t="shared" si="0"/>
        <v>26</v>
      </c>
      <c r="P32" s="20">
        <v>58</v>
      </c>
      <c r="Q32" s="20">
        <f t="shared" si="1"/>
        <v>84</v>
      </c>
      <c r="R32" s="21">
        <f t="shared" si="2"/>
        <v>0.30952380952380953</v>
      </c>
    </row>
    <row r="33" spans="1:18" ht="15" x14ac:dyDescent="0.25">
      <c r="A33" s="20">
        <f t="shared" si="3"/>
        <v>29</v>
      </c>
      <c r="B33" s="74" t="s">
        <v>178</v>
      </c>
      <c r="C33" s="74" t="s">
        <v>190</v>
      </c>
      <c r="D33" s="20" t="s">
        <v>675</v>
      </c>
      <c r="E33" s="20">
        <v>3</v>
      </c>
      <c r="F33" s="20">
        <v>16</v>
      </c>
      <c r="G33" s="20">
        <v>6</v>
      </c>
      <c r="H33" s="20">
        <v>0</v>
      </c>
      <c r="I33" s="20">
        <v>5</v>
      </c>
      <c r="J33" s="20">
        <v>0</v>
      </c>
      <c r="K33" s="20">
        <v>0</v>
      </c>
      <c r="L33" s="20">
        <v>5</v>
      </c>
      <c r="M33" s="20">
        <v>0</v>
      </c>
      <c r="N33" s="20">
        <v>0</v>
      </c>
      <c r="O33" s="20">
        <f t="shared" si="0"/>
        <v>35</v>
      </c>
      <c r="P33" s="20">
        <v>5</v>
      </c>
      <c r="Q33" s="20">
        <f t="shared" si="1"/>
        <v>40</v>
      </c>
      <c r="R33" s="21">
        <f t="shared" si="2"/>
        <v>0.875</v>
      </c>
    </row>
    <row r="34" spans="1:18" ht="15" x14ac:dyDescent="0.25">
      <c r="A34" s="20">
        <f t="shared" si="3"/>
        <v>30</v>
      </c>
      <c r="B34" s="74" t="s">
        <v>15</v>
      </c>
      <c r="C34" s="74" t="s">
        <v>190</v>
      </c>
      <c r="D34" s="20" t="s">
        <v>676</v>
      </c>
      <c r="E34" s="20">
        <v>39</v>
      </c>
      <c r="F34" s="20">
        <v>11</v>
      </c>
      <c r="G34" s="20">
        <v>27</v>
      </c>
      <c r="H34" s="20">
        <v>0</v>
      </c>
      <c r="I34" s="20">
        <v>21</v>
      </c>
      <c r="J34" s="20">
        <v>0</v>
      </c>
      <c r="K34" s="20">
        <v>23</v>
      </c>
      <c r="L34" s="20">
        <v>0</v>
      </c>
      <c r="M34" s="20">
        <v>2</v>
      </c>
      <c r="N34" s="20">
        <v>12</v>
      </c>
      <c r="O34" s="20">
        <f t="shared" si="0"/>
        <v>135</v>
      </c>
      <c r="P34" s="20">
        <v>0</v>
      </c>
      <c r="Q34" s="20">
        <f t="shared" si="1"/>
        <v>135</v>
      </c>
      <c r="R34" s="21">
        <f t="shared" si="2"/>
        <v>1</v>
      </c>
    </row>
    <row r="35" spans="1:18" ht="15" x14ac:dyDescent="0.25">
      <c r="A35" s="20">
        <f t="shared" si="3"/>
        <v>31</v>
      </c>
      <c r="B35" s="74" t="s">
        <v>100</v>
      </c>
      <c r="C35" s="74" t="s">
        <v>190</v>
      </c>
      <c r="D35" s="20" t="s">
        <v>660</v>
      </c>
      <c r="E35" s="20">
        <v>18</v>
      </c>
      <c r="F35" s="20">
        <v>1</v>
      </c>
      <c r="G35" s="20">
        <v>1</v>
      </c>
      <c r="H35" s="20">
        <v>1</v>
      </c>
      <c r="I35" s="20">
        <v>10</v>
      </c>
      <c r="J35" s="20">
        <v>3</v>
      </c>
      <c r="K35" s="20">
        <v>9</v>
      </c>
      <c r="L35" s="20">
        <v>1</v>
      </c>
      <c r="M35" s="20">
        <v>1</v>
      </c>
      <c r="N35" s="20">
        <v>3</v>
      </c>
      <c r="O35" s="20">
        <f t="shared" si="0"/>
        <v>48</v>
      </c>
      <c r="P35" s="20">
        <v>4</v>
      </c>
      <c r="Q35" s="20">
        <f t="shared" si="1"/>
        <v>52</v>
      </c>
      <c r="R35" s="21">
        <f t="shared" si="2"/>
        <v>0.92307692307692313</v>
      </c>
    </row>
    <row r="36" spans="1:18" ht="15" x14ac:dyDescent="0.25">
      <c r="A36" s="20">
        <f t="shared" si="3"/>
        <v>32</v>
      </c>
      <c r="B36" s="74" t="s">
        <v>100</v>
      </c>
      <c r="C36" s="74" t="s">
        <v>191</v>
      </c>
      <c r="D36" s="20" t="s">
        <v>660</v>
      </c>
      <c r="E36" s="20">
        <v>20</v>
      </c>
      <c r="F36" s="20">
        <v>2</v>
      </c>
      <c r="G36" s="20">
        <v>0</v>
      </c>
      <c r="H36" s="20">
        <v>1</v>
      </c>
      <c r="I36" s="20">
        <v>11</v>
      </c>
      <c r="J36" s="20">
        <v>0</v>
      </c>
      <c r="K36" s="20">
        <v>7</v>
      </c>
      <c r="L36" s="20">
        <v>0</v>
      </c>
      <c r="M36" s="20">
        <v>2</v>
      </c>
      <c r="N36" s="20">
        <v>1</v>
      </c>
      <c r="O36" s="20">
        <f t="shared" si="0"/>
        <v>44</v>
      </c>
      <c r="P36" s="20">
        <v>3</v>
      </c>
      <c r="Q36" s="20">
        <f t="shared" si="1"/>
        <v>47</v>
      </c>
      <c r="R36" s="21">
        <f t="shared" si="2"/>
        <v>0.93617021276595747</v>
      </c>
    </row>
    <row r="37" spans="1:18" ht="15" x14ac:dyDescent="0.25">
      <c r="A37" s="20">
        <f t="shared" si="3"/>
        <v>33</v>
      </c>
      <c r="B37" s="74" t="s">
        <v>101</v>
      </c>
      <c r="C37" s="74" t="s">
        <v>190</v>
      </c>
      <c r="D37" s="20" t="s">
        <v>673</v>
      </c>
      <c r="E37" s="20">
        <v>18</v>
      </c>
      <c r="F37" s="20">
        <v>8</v>
      </c>
      <c r="G37" s="20">
        <v>2</v>
      </c>
      <c r="H37" s="20">
        <v>0</v>
      </c>
      <c r="I37" s="20">
        <v>0</v>
      </c>
      <c r="J37" s="20">
        <v>0</v>
      </c>
      <c r="K37" s="20">
        <v>0</v>
      </c>
      <c r="L37" s="20">
        <v>1</v>
      </c>
      <c r="M37" s="20">
        <v>1</v>
      </c>
      <c r="N37" s="20">
        <v>0</v>
      </c>
      <c r="O37" s="20">
        <f t="shared" si="0"/>
        <v>30</v>
      </c>
      <c r="P37" s="20">
        <v>4</v>
      </c>
      <c r="Q37" s="20">
        <f t="shared" si="1"/>
        <v>34</v>
      </c>
      <c r="R37" s="21">
        <f t="shared" si="2"/>
        <v>0.88235294117647056</v>
      </c>
    </row>
    <row r="38" spans="1:18" ht="15" x14ac:dyDescent="0.25">
      <c r="A38" s="20">
        <f t="shared" si="3"/>
        <v>34</v>
      </c>
      <c r="B38" s="74" t="s">
        <v>159</v>
      </c>
      <c r="C38" s="74" t="s">
        <v>190</v>
      </c>
      <c r="D38" s="20" t="s">
        <v>673</v>
      </c>
      <c r="E38" s="20">
        <v>3</v>
      </c>
      <c r="F38" s="20">
        <v>3</v>
      </c>
      <c r="G38" s="20">
        <v>2</v>
      </c>
      <c r="H38" s="20">
        <v>1</v>
      </c>
      <c r="I38" s="20">
        <v>2</v>
      </c>
      <c r="J38" s="20">
        <v>0</v>
      </c>
      <c r="K38" s="20">
        <v>0</v>
      </c>
      <c r="L38" s="20">
        <v>0</v>
      </c>
      <c r="M38" s="20">
        <v>3</v>
      </c>
      <c r="N38" s="20">
        <v>0</v>
      </c>
      <c r="O38" s="20">
        <f t="shared" si="0"/>
        <v>14</v>
      </c>
      <c r="P38" s="20">
        <v>7</v>
      </c>
      <c r="Q38" s="20">
        <f t="shared" si="1"/>
        <v>21</v>
      </c>
      <c r="R38" s="21">
        <f t="shared" si="2"/>
        <v>0.66666666666666663</v>
      </c>
    </row>
    <row r="39" spans="1:18" ht="15" x14ac:dyDescent="0.25">
      <c r="A39" s="20">
        <f t="shared" si="3"/>
        <v>35</v>
      </c>
      <c r="B39" s="74" t="s">
        <v>23</v>
      </c>
      <c r="C39" s="74" t="s">
        <v>190</v>
      </c>
      <c r="D39" s="20" t="s">
        <v>673</v>
      </c>
      <c r="E39" s="20">
        <v>11</v>
      </c>
      <c r="F39" s="20">
        <v>15</v>
      </c>
      <c r="G39" s="20">
        <v>2</v>
      </c>
      <c r="H39" s="20">
        <v>1</v>
      </c>
      <c r="I39" s="20">
        <v>20</v>
      </c>
      <c r="J39" s="20">
        <v>2</v>
      </c>
      <c r="K39" s="20">
        <v>2</v>
      </c>
      <c r="L39" s="20">
        <v>4</v>
      </c>
      <c r="M39" s="20">
        <v>2</v>
      </c>
      <c r="N39" s="20">
        <v>20</v>
      </c>
      <c r="O39" s="20">
        <f t="shared" si="0"/>
        <v>79</v>
      </c>
      <c r="P39" s="20">
        <v>43</v>
      </c>
      <c r="Q39" s="20">
        <f t="shared" si="1"/>
        <v>122</v>
      </c>
      <c r="R39" s="21">
        <f t="shared" si="2"/>
        <v>0.64754098360655743</v>
      </c>
    </row>
    <row r="40" spans="1:18" ht="15" x14ac:dyDescent="0.25">
      <c r="A40" s="20">
        <f t="shared" si="3"/>
        <v>36</v>
      </c>
      <c r="B40" s="74" t="s">
        <v>90</v>
      </c>
      <c r="C40" s="74" t="s">
        <v>190</v>
      </c>
      <c r="D40" s="74" t="s">
        <v>677</v>
      </c>
      <c r="E40" s="74">
        <v>0</v>
      </c>
      <c r="F40" s="74">
        <v>7</v>
      </c>
      <c r="G40" s="74">
        <v>0</v>
      </c>
      <c r="H40" s="74">
        <v>0</v>
      </c>
      <c r="I40" s="74">
        <v>2</v>
      </c>
      <c r="J40" s="74">
        <v>0</v>
      </c>
      <c r="K40" s="74">
        <v>0</v>
      </c>
      <c r="L40" s="74">
        <v>4</v>
      </c>
      <c r="M40" s="74">
        <v>1</v>
      </c>
      <c r="N40" s="74">
        <v>2</v>
      </c>
      <c r="O40" s="74">
        <f t="shared" si="0"/>
        <v>16</v>
      </c>
      <c r="P40" s="74">
        <v>0</v>
      </c>
      <c r="Q40" s="74">
        <f t="shared" si="1"/>
        <v>16</v>
      </c>
      <c r="R40" s="75">
        <f t="shared" si="2"/>
        <v>1</v>
      </c>
    </row>
    <row r="41" spans="1:18" ht="15" x14ac:dyDescent="0.25">
      <c r="A41" s="20">
        <f t="shared" si="3"/>
        <v>37</v>
      </c>
      <c r="B41" s="74" t="s">
        <v>99</v>
      </c>
      <c r="C41" s="74" t="s">
        <v>190</v>
      </c>
      <c r="D41" s="20" t="s">
        <v>671</v>
      </c>
      <c r="E41" s="20">
        <v>3</v>
      </c>
      <c r="F41" s="20">
        <v>2</v>
      </c>
      <c r="G41" s="20">
        <v>11</v>
      </c>
      <c r="H41" s="20">
        <v>0</v>
      </c>
      <c r="I41" s="20">
        <v>48</v>
      </c>
      <c r="J41" s="20">
        <v>6</v>
      </c>
      <c r="K41" s="20">
        <v>1</v>
      </c>
      <c r="L41" s="20">
        <v>9</v>
      </c>
      <c r="M41" s="20">
        <v>4</v>
      </c>
      <c r="N41" s="20">
        <v>0</v>
      </c>
      <c r="O41" s="20">
        <f t="shared" si="0"/>
        <v>84</v>
      </c>
      <c r="P41" s="20">
        <v>14</v>
      </c>
      <c r="Q41" s="20">
        <f t="shared" si="1"/>
        <v>98</v>
      </c>
      <c r="R41" s="21">
        <f t="shared" si="2"/>
        <v>0.8571428571428571</v>
      </c>
    </row>
    <row r="42" spans="1:18" ht="15" x14ac:dyDescent="0.25">
      <c r="A42" s="20">
        <f t="shared" si="3"/>
        <v>38</v>
      </c>
      <c r="B42" s="74" t="s">
        <v>64</v>
      </c>
      <c r="C42" s="74" t="s">
        <v>197</v>
      </c>
      <c r="D42" s="20" t="s">
        <v>678</v>
      </c>
      <c r="E42" s="20">
        <v>9</v>
      </c>
      <c r="F42" s="20">
        <v>0</v>
      </c>
      <c r="G42" s="20">
        <v>3</v>
      </c>
      <c r="H42" s="20">
        <v>0</v>
      </c>
      <c r="I42" s="20">
        <v>13</v>
      </c>
      <c r="J42" s="20">
        <v>3</v>
      </c>
      <c r="K42" s="20">
        <v>15</v>
      </c>
      <c r="L42" s="20">
        <v>6</v>
      </c>
      <c r="M42" s="20">
        <v>1</v>
      </c>
      <c r="N42" s="20">
        <v>23</v>
      </c>
      <c r="O42" s="20">
        <f t="shared" si="0"/>
        <v>73</v>
      </c>
      <c r="P42" s="20">
        <v>47</v>
      </c>
      <c r="Q42" s="20">
        <f t="shared" si="1"/>
        <v>120</v>
      </c>
      <c r="R42" s="21">
        <f t="shared" si="2"/>
        <v>0.60833333333333328</v>
      </c>
    </row>
    <row r="43" spans="1:18" ht="15" x14ac:dyDescent="0.25">
      <c r="A43" s="20">
        <f t="shared" si="3"/>
        <v>39</v>
      </c>
      <c r="B43" s="74" t="s">
        <v>198</v>
      </c>
      <c r="C43" s="74" t="s">
        <v>197</v>
      </c>
      <c r="D43" s="20" t="s">
        <v>678</v>
      </c>
      <c r="E43" s="20">
        <v>0</v>
      </c>
      <c r="F43" s="20">
        <v>1</v>
      </c>
      <c r="G43" s="20">
        <v>0</v>
      </c>
      <c r="H43" s="20">
        <v>0</v>
      </c>
      <c r="I43" s="20">
        <v>1</v>
      </c>
      <c r="J43" s="20">
        <v>0</v>
      </c>
      <c r="K43" s="20">
        <v>1</v>
      </c>
      <c r="L43" s="20">
        <v>1</v>
      </c>
      <c r="M43" s="20">
        <v>0</v>
      </c>
      <c r="N43" s="20">
        <v>0</v>
      </c>
      <c r="O43" s="20">
        <f t="shared" si="0"/>
        <v>4</v>
      </c>
      <c r="P43" s="20">
        <v>1</v>
      </c>
      <c r="Q43" s="20">
        <f t="shared" si="1"/>
        <v>5</v>
      </c>
      <c r="R43" s="21">
        <f t="shared" si="2"/>
        <v>0.8</v>
      </c>
    </row>
    <row r="44" spans="1:18" ht="15" x14ac:dyDescent="0.25">
      <c r="A44" s="20">
        <f t="shared" si="3"/>
        <v>40</v>
      </c>
      <c r="B44" s="74" t="s">
        <v>199</v>
      </c>
      <c r="C44" s="74" t="s">
        <v>197</v>
      </c>
      <c r="D44" s="20" t="s">
        <v>678</v>
      </c>
      <c r="E44" s="20">
        <v>3</v>
      </c>
      <c r="F44" s="20">
        <v>5</v>
      </c>
      <c r="G44" s="20">
        <v>6</v>
      </c>
      <c r="H44" s="20">
        <v>0</v>
      </c>
      <c r="I44" s="20">
        <v>19</v>
      </c>
      <c r="J44" s="20">
        <v>0</v>
      </c>
      <c r="K44" s="20">
        <v>2</v>
      </c>
      <c r="L44" s="20">
        <v>7</v>
      </c>
      <c r="M44" s="20">
        <v>1</v>
      </c>
      <c r="N44" s="20">
        <v>0</v>
      </c>
      <c r="O44" s="20">
        <f t="shared" si="0"/>
        <v>43</v>
      </c>
      <c r="P44" s="20">
        <v>8</v>
      </c>
      <c r="Q44" s="20">
        <f t="shared" si="1"/>
        <v>51</v>
      </c>
      <c r="R44" s="21">
        <f t="shared" si="2"/>
        <v>0.84313725490196079</v>
      </c>
    </row>
    <row r="45" spans="1:18" ht="15" x14ac:dyDescent="0.25">
      <c r="A45" s="20">
        <f t="shared" si="3"/>
        <v>41</v>
      </c>
      <c r="B45" s="74" t="s">
        <v>133</v>
      </c>
      <c r="C45" s="74" t="s">
        <v>12</v>
      </c>
      <c r="D45" s="20" t="s">
        <v>679</v>
      </c>
      <c r="E45" s="20">
        <v>5</v>
      </c>
      <c r="F45" s="20">
        <v>7</v>
      </c>
      <c r="G45" s="20">
        <v>1</v>
      </c>
      <c r="H45" s="20">
        <v>0</v>
      </c>
      <c r="I45" s="20">
        <v>0</v>
      </c>
      <c r="J45" s="20">
        <v>0</v>
      </c>
      <c r="K45" s="20">
        <v>0</v>
      </c>
      <c r="L45" s="20">
        <v>0</v>
      </c>
      <c r="M45" s="20">
        <v>1</v>
      </c>
      <c r="N45" s="20">
        <v>0</v>
      </c>
      <c r="O45" s="20">
        <f t="shared" si="0"/>
        <v>14</v>
      </c>
      <c r="P45" s="20">
        <v>1</v>
      </c>
      <c r="Q45" s="20">
        <f t="shared" si="1"/>
        <v>15</v>
      </c>
      <c r="R45" s="21">
        <f t="shared" si="2"/>
        <v>0.93333333333333335</v>
      </c>
    </row>
    <row r="46" spans="1:18" ht="15" x14ac:dyDescent="0.25">
      <c r="A46" s="20">
        <f t="shared" si="3"/>
        <v>42</v>
      </c>
      <c r="B46" s="74" t="s">
        <v>63</v>
      </c>
      <c r="C46" s="74" t="s">
        <v>190</v>
      </c>
      <c r="D46" s="20" t="s">
        <v>680</v>
      </c>
      <c r="E46" s="20">
        <v>1</v>
      </c>
      <c r="F46" s="20">
        <v>5</v>
      </c>
      <c r="G46" s="20">
        <v>6</v>
      </c>
      <c r="H46" s="20">
        <v>0</v>
      </c>
      <c r="I46" s="20">
        <v>9</v>
      </c>
      <c r="J46" s="20">
        <v>0</v>
      </c>
      <c r="K46" s="20">
        <v>11</v>
      </c>
      <c r="L46" s="20">
        <v>0</v>
      </c>
      <c r="M46" s="20">
        <v>2</v>
      </c>
      <c r="N46" s="20">
        <v>1</v>
      </c>
      <c r="O46" s="20">
        <f t="shared" si="0"/>
        <v>35</v>
      </c>
      <c r="P46" s="20">
        <v>7</v>
      </c>
      <c r="Q46" s="20">
        <f t="shared" si="1"/>
        <v>42</v>
      </c>
      <c r="R46" s="21">
        <f t="shared" si="2"/>
        <v>0.83333333333333337</v>
      </c>
    </row>
    <row r="47" spans="1:18" ht="15" x14ac:dyDescent="0.25">
      <c r="A47" s="20">
        <f t="shared" si="3"/>
        <v>43</v>
      </c>
      <c r="B47" s="74" t="s">
        <v>141</v>
      </c>
      <c r="C47" s="74" t="s">
        <v>190</v>
      </c>
      <c r="D47" s="20" t="s">
        <v>681</v>
      </c>
      <c r="E47" s="20">
        <v>0</v>
      </c>
      <c r="F47" s="20">
        <v>8</v>
      </c>
      <c r="G47" s="20">
        <v>1</v>
      </c>
      <c r="H47" s="20">
        <v>0</v>
      </c>
      <c r="I47" s="20">
        <v>1</v>
      </c>
      <c r="J47" s="20">
        <v>0</v>
      </c>
      <c r="K47" s="20">
        <v>0</v>
      </c>
      <c r="L47" s="20">
        <v>0</v>
      </c>
      <c r="M47" s="20">
        <v>0</v>
      </c>
      <c r="N47" s="20">
        <v>2</v>
      </c>
      <c r="O47" s="20">
        <f t="shared" si="0"/>
        <v>12</v>
      </c>
      <c r="P47" s="20">
        <v>5</v>
      </c>
      <c r="Q47" s="20">
        <f t="shared" si="1"/>
        <v>17</v>
      </c>
      <c r="R47" s="21">
        <f t="shared" si="2"/>
        <v>0.70588235294117652</v>
      </c>
    </row>
    <row r="48" spans="1:18" ht="15" x14ac:dyDescent="0.25">
      <c r="A48" s="20">
        <f t="shared" si="3"/>
        <v>44</v>
      </c>
      <c r="B48" s="74" t="s">
        <v>37</v>
      </c>
      <c r="C48" s="74" t="s">
        <v>190</v>
      </c>
      <c r="D48" s="20" t="s">
        <v>665</v>
      </c>
      <c r="E48" s="20">
        <v>0</v>
      </c>
      <c r="F48" s="20">
        <v>0</v>
      </c>
      <c r="G48" s="20">
        <v>22</v>
      </c>
      <c r="H48" s="20">
        <v>0</v>
      </c>
      <c r="I48" s="20">
        <v>5</v>
      </c>
      <c r="J48" s="20">
        <v>0</v>
      </c>
      <c r="K48" s="20">
        <v>0</v>
      </c>
      <c r="L48" s="20">
        <v>2</v>
      </c>
      <c r="M48" s="20">
        <v>2</v>
      </c>
      <c r="N48" s="20">
        <v>4</v>
      </c>
      <c r="O48" s="20">
        <f t="shared" si="0"/>
        <v>35</v>
      </c>
      <c r="P48" s="20">
        <v>12</v>
      </c>
      <c r="Q48" s="20">
        <f t="shared" si="1"/>
        <v>47</v>
      </c>
      <c r="R48" s="21">
        <f t="shared" si="2"/>
        <v>0.74468085106382975</v>
      </c>
    </row>
    <row r="49" spans="1:18" ht="15" x14ac:dyDescent="0.25">
      <c r="A49" s="20">
        <f t="shared" si="3"/>
        <v>45</v>
      </c>
      <c r="B49" s="74" t="s">
        <v>200</v>
      </c>
      <c r="C49" s="74" t="s">
        <v>190</v>
      </c>
      <c r="D49" s="20" t="s">
        <v>665</v>
      </c>
      <c r="E49" s="20">
        <v>0</v>
      </c>
      <c r="F49" s="20">
        <v>0</v>
      </c>
      <c r="G49" s="20">
        <v>1</v>
      </c>
      <c r="H49" s="20">
        <v>0</v>
      </c>
      <c r="I49" s="20">
        <v>13</v>
      </c>
      <c r="J49" s="20">
        <v>2</v>
      </c>
      <c r="K49" s="20">
        <v>3</v>
      </c>
      <c r="L49" s="20">
        <v>1</v>
      </c>
      <c r="M49" s="20">
        <v>4</v>
      </c>
      <c r="N49" s="20">
        <v>0</v>
      </c>
      <c r="O49" s="20">
        <f t="shared" si="0"/>
        <v>24</v>
      </c>
      <c r="P49" s="20">
        <v>0</v>
      </c>
      <c r="Q49" s="20">
        <f t="shared" si="1"/>
        <v>24</v>
      </c>
      <c r="R49" s="21">
        <f t="shared" si="2"/>
        <v>1</v>
      </c>
    </row>
    <row r="50" spans="1:18" ht="15" x14ac:dyDescent="0.25">
      <c r="A50" s="20">
        <f t="shared" si="3"/>
        <v>46</v>
      </c>
      <c r="B50" s="74" t="s">
        <v>89</v>
      </c>
      <c r="C50" s="74" t="s">
        <v>190</v>
      </c>
      <c r="D50" s="20" t="s">
        <v>677</v>
      </c>
      <c r="E50" s="20">
        <v>1</v>
      </c>
      <c r="F50" s="20">
        <v>18</v>
      </c>
      <c r="G50" s="20">
        <v>2</v>
      </c>
      <c r="H50" s="20">
        <v>0</v>
      </c>
      <c r="I50" s="20">
        <v>5</v>
      </c>
      <c r="J50" s="20">
        <v>0</v>
      </c>
      <c r="K50" s="20">
        <v>2</v>
      </c>
      <c r="L50" s="20">
        <v>1</v>
      </c>
      <c r="M50" s="20">
        <v>1</v>
      </c>
      <c r="N50" s="20">
        <v>2</v>
      </c>
      <c r="O50" s="20">
        <f t="shared" si="0"/>
        <v>32</v>
      </c>
      <c r="P50" s="20">
        <v>4</v>
      </c>
      <c r="Q50" s="20">
        <f t="shared" si="1"/>
        <v>36</v>
      </c>
      <c r="R50" s="21">
        <f t="shared" si="2"/>
        <v>0.88888888888888884</v>
      </c>
    </row>
    <row r="51" spans="1:18" ht="15" x14ac:dyDescent="0.25">
      <c r="A51" s="20">
        <f t="shared" si="3"/>
        <v>47</v>
      </c>
      <c r="B51" s="74" t="s">
        <v>11</v>
      </c>
      <c r="C51" s="74" t="s">
        <v>12</v>
      </c>
      <c r="D51" s="20" t="s">
        <v>679</v>
      </c>
      <c r="E51" s="20">
        <v>2</v>
      </c>
      <c r="F51" s="20">
        <v>9</v>
      </c>
      <c r="G51" s="20">
        <v>2</v>
      </c>
      <c r="H51" s="20">
        <v>0</v>
      </c>
      <c r="I51" s="20">
        <v>0</v>
      </c>
      <c r="J51" s="20">
        <v>0</v>
      </c>
      <c r="K51" s="20">
        <v>4</v>
      </c>
      <c r="L51" s="20">
        <v>0</v>
      </c>
      <c r="M51" s="20">
        <v>4</v>
      </c>
      <c r="N51" s="20">
        <v>3</v>
      </c>
      <c r="O51" s="20">
        <f t="shared" si="0"/>
        <v>24</v>
      </c>
      <c r="P51" s="20">
        <v>7</v>
      </c>
      <c r="Q51" s="20">
        <f t="shared" si="1"/>
        <v>31</v>
      </c>
      <c r="R51" s="21">
        <f t="shared" si="2"/>
        <v>0.77419354838709675</v>
      </c>
    </row>
    <row r="52" spans="1:18" ht="15" x14ac:dyDescent="0.25">
      <c r="A52" s="20">
        <f t="shared" si="3"/>
        <v>48</v>
      </c>
      <c r="B52" s="74" t="s">
        <v>29</v>
      </c>
      <c r="C52" s="74" t="s">
        <v>190</v>
      </c>
      <c r="D52" s="20" t="s">
        <v>682</v>
      </c>
      <c r="E52" s="20">
        <v>2</v>
      </c>
      <c r="F52" s="20">
        <v>0</v>
      </c>
      <c r="G52" s="20">
        <v>1</v>
      </c>
      <c r="H52" s="20">
        <v>0</v>
      </c>
      <c r="I52" s="20">
        <v>1</v>
      </c>
      <c r="J52" s="20">
        <v>0</v>
      </c>
      <c r="K52" s="20">
        <v>0</v>
      </c>
      <c r="L52" s="20">
        <v>0</v>
      </c>
      <c r="M52" s="20">
        <v>0</v>
      </c>
      <c r="N52" s="20">
        <v>1</v>
      </c>
      <c r="O52" s="20">
        <f t="shared" si="0"/>
        <v>5</v>
      </c>
      <c r="P52" s="20">
        <v>0</v>
      </c>
      <c r="Q52" s="20">
        <f t="shared" si="1"/>
        <v>5</v>
      </c>
      <c r="R52" s="21">
        <f t="shared" si="2"/>
        <v>1</v>
      </c>
    </row>
    <row r="53" spans="1:18" ht="15" x14ac:dyDescent="0.25">
      <c r="A53" s="20">
        <f t="shared" si="3"/>
        <v>49</v>
      </c>
      <c r="B53" s="74" t="s">
        <v>113</v>
      </c>
      <c r="C53" s="74" t="s">
        <v>190</v>
      </c>
      <c r="D53" s="74" t="s">
        <v>681</v>
      </c>
      <c r="E53" s="74">
        <v>1</v>
      </c>
      <c r="F53" s="74">
        <v>2</v>
      </c>
      <c r="G53" s="74">
        <v>0</v>
      </c>
      <c r="H53" s="74">
        <v>0</v>
      </c>
      <c r="I53" s="74">
        <v>0</v>
      </c>
      <c r="J53" s="74">
        <v>0</v>
      </c>
      <c r="K53" s="74">
        <v>0</v>
      </c>
      <c r="L53" s="74">
        <v>2</v>
      </c>
      <c r="M53" s="74">
        <v>1</v>
      </c>
      <c r="N53" s="74">
        <v>0</v>
      </c>
      <c r="O53" s="74">
        <f t="shared" si="0"/>
        <v>6</v>
      </c>
      <c r="P53" s="74">
        <v>0</v>
      </c>
      <c r="Q53" s="74">
        <f t="shared" si="1"/>
        <v>6</v>
      </c>
      <c r="R53" s="75">
        <f t="shared" si="2"/>
        <v>1</v>
      </c>
    </row>
    <row r="54" spans="1:18" ht="15" x14ac:dyDescent="0.25">
      <c r="A54" s="20">
        <f t="shared" si="3"/>
        <v>50</v>
      </c>
      <c r="B54" s="74" t="s">
        <v>60</v>
      </c>
      <c r="C54" s="74" t="s">
        <v>61</v>
      </c>
      <c r="D54" s="20" t="s">
        <v>669</v>
      </c>
      <c r="E54" s="20">
        <v>93</v>
      </c>
      <c r="F54" s="20">
        <v>0</v>
      </c>
      <c r="G54" s="20">
        <v>0</v>
      </c>
      <c r="H54" s="20">
        <v>12</v>
      </c>
      <c r="I54" s="20">
        <v>0</v>
      </c>
      <c r="J54" s="20">
        <v>0</v>
      </c>
      <c r="K54" s="20">
        <v>0</v>
      </c>
      <c r="L54" s="20">
        <v>0</v>
      </c>
      <c r="M54" s="20">
        <v>0</v>
      </c>
      <c r="N54" s="20">
        <v>0</v>
      </c>
      <c r="O54" s="20">
        <f t="shared" si="0"/>
        <v>105</v>
      </c>
      <c r="P54" s="20">
        <v>0</v>
      </c>
      <c r="Q54" s="20">
        <f t="shared" si="1"/>
        <v>105</v>
      </c>
      <c r="R54" s="21">
        <f t="shared" si="2"/>
        <v>1</v>
      </c>
    </row>
    <row r="55" spans="1:18" ht="15" x14ac:dyDescent="0.25">
      <c r="A55" s="20">
        <f t="shared" si="3"/>
        <v>51</v>
      </c>
      <c r="B55" s="74" t="s">
        <v>60</v>
      </c>
      <c r="C55" s="74" t="s">
        <v>85</v>
      </c>
      <c r="D55" s="20" t="s">
        <v>669</v>
      </c>
      <c r="E55" s="20">
        <v>20</v>
      </c>
      <c r="F55" s="20">
        <v>0</v>
      </c>
      <c r="G55" s="20">
        <v>0</v>
      </c>
      <c r="H55" s="20">
        <v>7</v>
      </c>
      <c r="I55" s="20">
        <v>0</v>
      </c>
      <c r="J55" s="20">
        <v>0</v>
      </c>
      <c r="K55" s="20">
        <v>0</v>
      </c>
      <c r="L55" s="20">
        <v>0</v>
      </c>
      <c r="M55" s="20">
        <v>0</v>
      </c>
      <c r="N55" s="20">
        <v>0</v>
      </c>
      <c r="O55" s="20">
        <f t="shared" si="0"/>
        <v>27</v>
      </c>
      <c r="P55" s="20">
        <v>0</v>
      </c>
      <c r="Q55" s="20">
        <f t="shared" si="1"/>
        <v>27</v>
      </c>
      <c r="R55" s="21">
        <f t="shared" si="2"/>
        <v>1</v>
      </c>
    </row>
    <row r="56" spans="1:18" ht="15" x14ac:dyDescent="0.25">
      <c r="A56" s="20">
        <f t="shared" si="3"/>
        <v>52</v>
      </c>
      <c r="B56" s="74" t="s">
        <v>128</v>
      </c>
      <c r="C56" s="74" t="s">
        <v>190</v>
      </c>
      <c r="D56" s="74" t="s">
        <v>683</v>
      </c>
      <c r="E56" s="74">
        <v>0</v>
      </c>
      <c r="F56" s="74">
        <v>3</v>
      </c>
      <c r="G56" s="74">
        <v>1</v>
      </c>
      <c r="H56" s="74">
        <v>0</v>
      </c>
      <c r="I56" s="74">
        <v>0</v>
      </c>
      <c r="J56" s="74">
        <v>0</v>
      </c>
      <c r="K56" s="74">
        <v>0</v>
      </c>
      <c r="L56" s="74">
        <v>1</v>
      </c>
      <c r="M56" s="74">
        <v>0</v>
      </c>
      <c r="N56" s="74">
        <v>1</v>
      </c>
      <c r="O56" s="74">
        <f t="shared" si="0"/>
        <v>6</v>
      </c>
      <c r="P56" s="74">
        <v>0</v>
      </c>
      <c r="Q56" s="74">
        <f t="shared" si="1"/>
        <v>6</v>
      </c>
      <c r="R56" s="75">
        <f t="shared" si="2"/>
        <v>1</v>
      </c>
    </row>
    <row r="57" spans="1:18" ht="15" x14ac:dyDescent="0.25">
      <c r="A57" s="20">
        <f t="shared" si="3"/>
        <v>53</v>
      </c>
      <c r="B57" s="74" t="s">
        <v>120</v>
      </c>
      <c r="C57" s="74" t="s">
        <v>190</v>
      </c>
      <c r="D57" s="20" t="s">
        <v>665</v>
      </c>
      <c r="E57" s="20">
        <v>8</v>
      </c>
      <c r="F57" s="20">
        <v>4</v>
      </c>
      <c r="G57" s="20">
        <v>34</v>
      </c>
      <c r="H57" s="20">
        <v>3</v>
      </c>
      <c r="I57" s="20">
        <v>134</v>
      </c>
      <c r="J57" s="20">
        <v>23</v>
      </c>
      <c r="K57" s="20">
        <v>40</v>
      </c>
      <c r="L57" s="20">
        <v>22</v>
      </c>
      <c r="M57" s="20">
        <v>5</v>
      </c>
      <c r="N57" s="20">
        <v>19</v>
      </c>
      <c r="O57" s="20">
        <f t="shared" si="0"/>
        <v>292</v>
      </c>
      <c r="P57" s="20">
        <v>42</v>
      </c>
      <c r="Q57" s="20">
        <f t="shared" si="1"/>
        <v>334</v>
      </c>
      <c r="R57" s="21">
        <f t="shared" si="2"/>
        <v>0.87425149700598803</v>
      </c>
    </row>
    <row r="58" spans="1:18" ht="15" x14ac:dyDescent="0.25">
      <c r="A58" s="20">
        <f t="shared" si="3"/>
        <v>54</v>
      </c>
      <c r="B58" s="74" t="s">
        <v>51</v>
      </c>
      <c r="C58" s="74" t="s">
        <v>190</v>
      </c>
      <c r="D58" s="20" t="s">
        <v>661</v>
      </c>
      <c r="E58" s="20">
        <v>0</v>
      </c>
      <c r="F58" s="20">
        <v>4</v>
      </c>
      <c r="G58" s="20">
        <v>3</v>
      </c>
      <c r="H58" s="20">
        <v>0</v>
      </c>
      <c r="I58" s="20">
        <v>5</v>
      </c>
      <c r="J58" s="20">
        <v>0</v>
      </c>
      <c r="K58" s="20">
        <v>1</v>
      </c>
      <c r="L58" s="20">
        <v>3</v>
      </c>
      <c r="M58" s="20">
        <v>2</v>
      </c>
      <c r="N58" s="20">
        <v>0</v>
      </c>
      <c r="O58" s="20">
        <f t="shared" si="0"/>
        <v>18</v>
      </c>
      <c r="P58" s="20">
        <v>16</v>
      </c>
      <c r="Q58" s="20">
        <f t="shared" si="1"/>
        <v>34</v>
      </c>
      <c r="R58" s="21">
        <f t="shared" si="2"/>
        <v>0.52941176470588236</v>
      </c>
    </row>
    <row r="59" spans="1:18" ht="15" x14ac:dyDescent="0.25">
      <c r="A59" s="20">
        <f t="shared" si="3"/>
        <v>55</v>
      </c>
      <c r="B59" s="74" t="s">
        <v>201</v>
      </c>
      <c r="C59" s="74" t="s">
        <v>190</v>
      </c>
      <c r="D59" s="20" t="s">
        <v>684</v>
      </c>
      <c r="E59" s="20">
        <v>2</v>
      </c>
      <c r="F59" s="20">
        <v>1</v>
      </c>
      <c r="G59" s="20">
        <v>3</v>
      </c>
      <c r="H59" s="20">
        <v>0</v>
      </c>
      <c r="I59" s="20">
        <v>6</v>
      </c>
      <c r="J59" s="20">
        <v>0</v>
      </c>
      <c r="K59" s="20">
        <v>1</v>
      </c>
      <c r="L59" s="20">
        <v>0</v>
      </c>
      <c r="M59" s="20">
        <v>2</v>
      </c>
      <c r="N59" s="20">
        <v>1</v>
      </c>
      <c r="O59" s="20">
        <f t="shared" si="0"/>
        <v>16</v>
      </c>
      <c r="P59" s="20">
        <v>1</v>
      </c>
      <c r="Q59" s="20">
        <f t="shared" si="1"/>
        <v>17</v>
      </c>
      <c r="R59" s="21">
        <f t="shared" si="2"/>
        <v>0.94117647058823528</v>
      </c>
    </row>
    <row r="60" spans="1:18" ht="15" x14ac:dyDescent="0.25">
      <c r="A60" s="20">
        <f t="shared" si="3"/>
        <v>56</v>
      </c>
      <c r="B60" s="74" t="s">
        <v>129</v>
      </c>
      <c r="C60" s="74" t="s">
        <v>190</v>
      </c>
      <c r="D60" s="20" t="s">
        <v>674</v>
      </c>
      <c r="E60" s="20">
        <v>0</v>
      </c>
      <c r="F60" s="20">
        <v>0</v>
      </c>
      <c r="G60" s="20">
        <v>20</v>
      </c>
      <c r="H60" s="20">
        <v>1</v>
      </c>
      <c r="I60" s="20">
        <v>3</v>
      </c>
      <c r="J60" s="20">
        <v>0</v>
      </c>
      <c r="K60" s="20">
        <v>0</v>
      </c>
      <c r="L60" s="20">
        <v>0</v>
      </c>
      <c r="M60" s="20">
        <v>0</v>
      </c>
      <c r="N60" s="20">
        <v>0</v>
      </c>
      <c r="O60" s="20">
        <f t="shared" si="0"/>
        <v>24</v>
      </c>
      <c r="P60" s="20">
        <v>5</v>
      </c>
      <c r="Q60" s="20">
        <f t="shared" si="1"/>
        <v>29</v>
      </c>
      <c r="R60" s="21">
        <f t="shared" si="2"/>
        <v>0.82758620689655171</v>
      </c>
    </row>
    <row r="61" spans="1:18" ht="15" x14ac:dyDescent="0.25">
      <c r="A61" s="20">
        <f t="shared" si="3"/>
        <v>57</v>
      </c>
      <c r="B61" s="74" t="s">
        <v>33</v>
      </c>
      <c r="C61" s="74" t="s">
        <v>190</v>
      </c>
      <c r="D61" s="74" t="s">
        <v>681</v>
      </c>
      <c r="E61" s="74">
        <v>0</v>
      </c>
      <c r="F61" s="74">
        <v>6</v>
      </c>
      <c r="G61" s="74">
        <v>5</v>
      </c>
      <c r="H61" s="74">
        <v>0</v>
      </c>
      <c r="I61" s="74">
        <v>4</v>
      </c>
      <c r="J61" s="74">
        <v>0</v>
      </c>
      <c r="K61" s="74">
        <v>0</v>
      </c>
      <c r="L61" s="74">
        <v>1</v>
      </c>
      <c r="M61" s="74">
        <v>0</v>
      </c>
      <c r="N61" s="74">
        <v>0</v>
      </c>
      <c r="O61" s="74">
        <f t="shared" si="0"/>
        <v>16</v>
      </c>
      <c r="P61" s="74">
        <v>1</v>
      </c>
      <c r="Q61" s="74">
        <f t="shared" si="1"/>
        <v>17</v>
      </c>
      <c r="R61" s="75">
        <f t="shared" si="2"/>
        <v>0.94117647058823528</v>
      </c>
    </row>
    <row r="62" spans="1:18" ht="15" x14ac:dyDescent="0.25">
      <c r="A62" s="20">
        <f t="shared" si="3"/>
        <v>58</v>
      </c>
      <c r="B62" s="74" t="s">
        <v>30</v>
      </c>
      <c r="C62" s="74" t="s">
        <v>190</v>
      </c>
      <c r="D62" s="20" t="s">
        <v>669</v>
      </c>
      <c r="E62" s="20">
        <v>1</v>
      </c>
      <c r="F62" s="20">
        <v>3</v>
      </c>
      <c r="G62" s="20">
        <v>4</v>
      </c>
      <c r="H62" s="20">
        <v>0</v>
      </c>
      <c r="I62" s="20">
        <v>10</v>
      </c>
      <c r="J62" s="20">
        <v>0</v>
      </c>
      <c r="K62" s="20">
        <v>1</v>
      </c>
      <c r="L62" s="20">
        <v>5</v>
      </c>
      <c r="M62" s="20">
        <v>0</v>
      </c>
      <c r="N62" s="20">
        <v>3</v>
      </c>
      <c r="O62" s="20">
        <f t="shared" si="0"/>
        <v>27</v>
      </c>
      <c r="P62" s="20">
        <v>1</v>
      </c>
      <c r="Q62" s="20">
        <f t="shared" si="1"/>
        <v>28</v>
      </c>
      <c r="R62" s="21">
        <f t="shared" si="2"/>
        <v>0.9642857142857143</v>
      </c>
    </row>
    <row r="63" spans="1:18" ht="15" x14ac:dyDescent="0.25">
      <c r="A63" s="20">
        <f t="shared" si="3"/>
        <v>59</v>
      </c>
      <c r="B63" s="74" t="s">
        <v>165</v>
      </c>
      <c r="C63" s="74" t="s">
        <v>190</v>
      </c>
      <c r="D63" s="20" t="s">
        <v>685</v>
      </c>
      <c r="E63" s="20">
        <v>4</v>
      </c>
      <c r="F63" s="20">
        <v>10</v>
      </c>
      <c r="G63" s="20">
        <v>7</v>
      </c>
      <c r="H63" s="20">
        <v>0</v>
      </c>
      <c r="I63" s="20">
        <v>13</v>
      </c>
      <c r="J63" s="20">
        <v>4</v>
      </c>
      <c r="K63" s="20">
        <v>0</v>
      </c>
      <c r="L63" s="20">
        <v>4</v>
      </c>
      <c r="M63" s="20">
        <v>4</v>
      </c>
      <c r="N63" s="20">
        <v>4</v>
      </c>
      <c r="O63" s="20">
        <f t="shared" si="0"/>
        <v>50</v>
      </c>
      <c r="P63" s="20">
        <v>4</v>
      </c>
      <c r="Q63" s="20">
        <f t="shared" si="1"/>
        <v>54</v>
      </c>
      <c r="R63" s="21">
        <f t="shared" si="2"/>
        <v>0.92592592592592593</v>
      </c>
    </row>
    <row r="64" spans="1:18" ht="15" x14ac:dyDescent="0.25">
      <c r="A64" s="20">
        <f t="shared" si="3"/>
        <v>60</v>
      </c>
      <c r="B64" s="74" t="s">
        <v>165</v>
      </c>
      <c r="C64" s="74" t="s">
        <v>202</v>
      </c>
      <c r="D64" s="20" t="s">
        <v>685</v>
      </c>
      <c r="E64" s="20">
        <v>2</v>
      </c>
      <c r="F64" s="20">
        <v>5</v>
      </c>
      <c r="G64" s="20">
        <v>0</v>
      </c>
      <c r="H64" s="20">
        <v>0</v>
      </c>
      <c r="I64" s="20">
        <v>0</v>
      </c>
      <c r="J64" s="20">
        <v>0</v>
      </c>
      <c r="K64" s="20">
        <v>2</v>
      </c>
      <c r="L64" s="20">
        <v>2</v>
      </c>
      <c r="M64" s="20">
        <v>1</v>
      </c>
      <c r="N64" s="20">
        <v>2</v>
      </c>
      <c r="O64" s="20">
        <f t="shared" si="0"/>
        <v>14</v>
      </c>
      <c r="P64" s="20">
        <v>3</v>
      </c>
      <c r="Q64" s="20">
        <f t="shared" si="1"/>
        <v>17</v>
      </c>
      <c r="R64" s="21">
        <f t="shared" si="2"/>
        <v>0.82352941176470584</v>
      </c>
    </row>
    <row r="65" spans="1:18" ht="15" x14ac:dyDescent="0.25">
      <c r="A65" s="20">
        <f t="shared" si="3"/>
        <v>61</v>
      </c>
      <c r="B65" s="74" t="s">
        <v>81</v>
      </c>
      <c r="C65" s="74" t="s">
        <v>191</v>
      </c>
      <c r="D65" s="20" t="s">
        <v>680</v>
      </c>
      <c r="E65" s="20">
        <v>3</v>
      </c>
      <c r="F65" s="20">
        <v>3</v>
      </c>
      <c r="G65" s="20">
        <v>1</v>
      </c>
      <c r="H65" s="20">
        <v>0</v>
      </c>
      <c r="I65" s="20">
        <v>3</v>
      </c>
      <c r="J65" s="20">
        <v>1</v>
      </c>
      <c r="K65" s="20">
        <v>2</v>
      </c>
      <c r="L65" s="20">
        <v>1</v>
      </c>
      <c r="M65" s="20">
        <v>1</v>
      </c>
      <c r="N65" s="20">
        <v>0</v>
      </c>
      <c r="O65" s="20">
        <f t="shared" si="0"/>
        <v>15</v>
      </c>
      <c r="P65" s="20">
        <v>3</v>
      </c>
      <c r="Q65" s="20">
        <f t="shared" si="1"/>
        <v>18</v>
      </c>
      <c r="R65" s="21">
        <f t="shared" si="2"/>
        <v>0.83333333333333337</v>
      </c>
    </row>
    <row r="66" spans="1:18" ht="15" x14ac:dyDescent="0.25">
      <c r="A66" s="20">
        <f t="shared" si="3"/>
        <v>62</v>
      </c>
      <c r="B66" s="74" t="s">
        <v>74</v>
      </c>
      <c r="C66" s="74" t="s">
        <v>190</v>
      </c>
      <c r="D66" s="20" t="s">
        <v>680</v>
      </c>
      <c r="E66" s="20">
        <v>4</v>
      </c>
      <c r="F66" s="20">
        <v>19</v>
      </c>
      <c r="G66" s="20">
        <v>22</v>
      </c>
      <c r="H66" s="20">
        <v>7</v>
      </c>
      <c r="I66" s="20">
        <v>5</v>
      </c>
      <c r="J66" s="20">
        <v>8</v>
      </c>
      <c r="K66" s="20">
        <v>0</v>
      </c>
      <c r="L66" s="20">
        <v>10</v>
      </c>
      <c r="M66" s="20">
        <v>2</v>
      </c>
      <c r="N66" s="20">
        <v>13</v>
      </c>
      <c r="O66" s="20">
        <f t="shared" si="0"/>
        <v>90</v>
      </c>
      <c r="P66" s="20">
        <v>9</v>
      </c>
      <c r="Q66" s="20">
        <f t="shared" si="1"/>
        <v>99</v>
      </c>
      <c r="R66" s="21">
        <f t="shared" si="2"/>
        <v>0.90909090909090906</v>
      </c>
    </row>
    <row r="67" spans="1:18" ht="15" x14ac:dyDescent="0.25">
      <c r="A67" s="20">
        <f t="shared" si="3"/>
        <v>63</v>
      </c>
      <c r="B67" s="74" t="s">
        <v>127</v>
      </c>
      <c r="C67" s="74" t="s">
        <v>190</v>
      </c>
      <c r="D67" s="20" t="s">
        <v>669</v>
      </c>
      <c r="E67" s="20">
        <v>4</v>
      </c>
      <c r="F67" s="20">
        <v>3</v>
      </c>
      <c r="G67" s="20">
        <v>17</v>
      </c>
      <c r="H67" s="20">
        <v>1</v>
      </c>
      <c r="I67" s="20">
        <v>0</v>
      </c>
      <c r="J67" s="20">
        <v>2</v>
      </c>
      <c r="K67" s="20">
        <v>2</v>
      </c>
      <c r="L67" s="20">
        <v>4</v>
      </c>
      <c r="M67" s="20">
        <v>1</v>
      </c>
      <c r="N67" s="20">
        <v>1</v>
      </c>
      <c r="O67" s="20">
        <f t="shared" si="0"/>
        <v>35</v>
      </c>
      <c r="P67" s="20">
        <v>5</v>
      </c>
      <c r="Q67" s="20">
        <f t="shared" si="1"/>
        <v>40</v>
      </c>
      <c r="R67" s="21">
        <f t="shared" si="2"/>
        <v>0.875</v>
      </c>
    </row>
    <row r="68" spans="1:18" ht="15" x14ac:dyDescent="0.25">
      <c r="A68" s="20">
        <f t="shared" si="3"/>
        <v>64</v>
      </c>
      <c r="B68" s="74" t="s">
        <v>135</v>
      </c>
      <c r="C68" s="74" t="s">
        <v>190</v>
      </c>
      <c r="D68" s="20" t="s">
        <v>669</v>
      </c>
      <c r="E68" s="20">
        <v>3</v>
      </c>
      <c r="F68" s="20">
        <v>3</v>
      </c>
      <c r="G68" s="20">
        <v>5</v>
      </c>
      <c r="H68" s="20">
        <v>1</v>
      </c>
      <c r="I68" s="20">
        <v>13</v>
      </c>
      <c r="J68" s="20">
        <v>1</v>
      </c>
      <c r="K68" s="20">
        <v>3</v>
      </c>
      <c r="L68" s="20">
        <v>2</v>
      </c>
      <c r="M68" s="20">
        <v>0</v>
      </c>
      <c r="N68" s="20">
        <v>0</v>
      </c>
      <c r="O68" s="20">
        <f t="shared" si="0"/>
        <v>31</v>
      </c>
      <c r="P68" s="20">
        <v>1</v>
      </c>
      <c r="Q68" s="20">
        <f t="shared" si="1"/>
        <v>32</v>
      </c>
      <c r="R68" s="21">
        <f t="shared" si="2"/>
        <v>0.96875</v>
      </c>
    </row>
    <row r="69" spans="1:18" ht="15" x14ac:dyDescent="0.25">
      <c r="A69" s="20">
        <f t="shared" si="3"/>
        <v>65</v>
      </c>
      <c r="B69" s="74" t="s">
        <v>102</v>
      </c>
      <c r="C69" s="74" t="s">
        <v>190</v>
      </c>
      <c r="D69" s="20" t="s">
        <v>669</v>
      </c>
      <c r="E69" s="20">
        <v>1</v>
      </c>
      <c r="F69" s="20">
        <v>0</v>
      </c>
      <c r="G69" s="20">
        <v>21</v>
      </c>
      <c r="H69" s="20">
        <v>0</v>
      </c>
      <c r="I69" s="20">
        <v>3</v>
      </c>
      <c r="J69" s="20">
        <v>0</v>
      </c>
      <c r="K69" s="20">
        <v>0</v>
      </c>
      <c r="L69" s="20">
        <v>0</v>
      </c>
      <c r="M69" s="20">
        <v>1</v>
      </c>
      <c r="N69" s="20">
        <v>1</v>
      </c>
      <c r="O69" s="20">
        <f t="shared" ref="O69:O132" si="4">SUM(E69:N69)</f>
        <v>27</v>
      </c>
      <c r="P69" s="20">
        <v>0</v>
      </c>
      <c r="Q69" s="20">
        <f t="shared" ref="Q69:Q132" si="5">SUM(O69:P69)</f>
        <v>27</v>
      </c>
      <c r="R69" s="21">
        <f t="shared" ref="R69:R132" si="6">O69/Q69</f>
        <v>1</v>
      </c>
    </row>
    <row r="70" spans="1:18" ht="15" x14ac:dyDescent="0.25">
      <c r="A70" s="20">
        <f t="shared" ref="A70:A133" si="7">A69+1</f>
        <v>66</v>
      </c>
      <c r="B70" s="74" t="s">
        <v>118</v>
      </c>
      <c r="C70" s="74" t="s">
        <v>190</v>
      </c>
      <c r="D70" s="20" t="s">
        <v>673</v>
      </c>
      <c r="E70" s="20">
        <v>2</v>
      </c>
      <c r="F70" s="20">
        <v>0</v>
      </c>
      <c r="G70" s="20">
        <v>5</v>
      </c>
      <c r="H70" s="20">
        <v>0</v>
      </c>
      <c r="I70" s="20">
        <v>1</v>
      </c>
      <c r="J70" s="20">
        <v>0</v>
      </c>
      <c r="K70" s="20">
        <v>0</v>
      </c>
      <c r="L70" s="20">
        <v>0</v>
      </c>
      <c r="M70" s="20">
        <v>0</v>
      </c>
      <c r="N70" s="20">
        <v>0</v>
      </c>
      <c r="O70" s="20">
        <f t="shared" si="4"/>
        <v>8</v>
      </c>
      <c r="P70" s="20">
        <v>4</v>
      </c>
      <c r="Q70" s="20">
        <f t="shared" si="5"/>
        <v>12</v>
      </c>
      <c r="R70" s="21">
        <f t="shared" si="6"/>
        <v>0.66666666666666663</v>
      </c>
    </row>
    <row r="71" spans="1:18" ht="15" x14ac:dyDescent="0.25">
      <c r="A71" s="20">
        <f t="shared" si="7"/>
        <v>67</v>
      </c>
      <c r="B71" s="74" t="s">
        <v>146</v>
      </c>
      <c r="C71" s="74" t="s">
        <v>190</v>
      </c>
      <c r="D71" s="20" t="s">
        <v>674</v>
      </c>
      <c r="E71" s="20">
        <v>3</v>
      </c>
      <c r="F71" s="20">
        <v>8</v>
      </c>
      <c r="G71" s="20">
        <v>1</v>
      </c>
      <c r="H71" s="20">
        <v>0</v>
      </c>
      <c r="I71" s="20">
        <v>4</v>
      </c>
      <c r="J71" s="20">
        <v>0</v>
      </c>
      <c r="K71" s="20">
        <v>2</v>
      </c>
      <c r="L71" s="20">
        <v>2</v>
      </c>
      <c r="M71" s="20">
        <v>1</v>
      </c>
      <c r="N71" s="20">
        <v>0</v>
      </c>
      <c r="O71" s="20">
        <f t="shared" si="4"/>
        <v>21</v>
      </c>
      <c r="P71" s="20">
        <v>1</v>
      </c>
      <c r="Q71" s="20">
        <f t="shared" si="5"/>
        <v>22</v>
      </c>
      <c r="R71" s="21">
        <f t="shared" si="6"/>
        <v>0.95454545454545459</v>
      </c>
    </row>
    <row r="72" spans="1:18" ht="15" x14ac:dyDescent="0.25">
      <c r="A72" s="20">
        <f t="shared" si="7"/>
        <v>68</v>
      </c>
      <c r="B72" s="74" t="s">
        <v>126</v>
      </c>
      <c r="C72" s="74" t="s">
        <v>190</v>
      </c>
      <c r="D72" s="20" t="s">
        <v>674</v>
      </c>
      <c r="E72" s="74">
        <v>5</v>
      </c>
      <c r="F72" s="74">
        <v>2</v>
      </c>
      <c r="G72" s="74">
        <v>13</v>
      </c>
      <c r="H72" s="74">
        <v>0</v>
      </c>
      <c r="I72" s="74">
        <v>14</v>
      </c>
      <c r="J72" s="74">
        <v>0</v>
      </c>
      <c r="K72" s="74">
        <v>0</v>
      </c>
      <c r="L72" s="74">
        <v>5</v>
      </c>
      <c r="M72" s="74">
        <v>3</v>
      </c>
      <c r="N72" s="74">
        <v>0</v>
      </c>
      <c r="O72" s="74">
        <f t="shared" si="4"/>
        <v>42</v>
      </c>
      <c r="P72" s="74">
        <v>3</v>
      </c>
      <c r="Q72" s="74">
        <f t="shared" si="5"/>
        <v>45</v>
      </c>
      <c r="R72" s="75">
        <f t="shared" si="6"/>
        <v>0.93333333333333335</v>
      </c>
    </row>
    <row r="73" spans="1:18" ht="15" x14ac:dyDescent="0.25">
      <c r="A73" s="20">
        <f t="shared" si="7"/>
        <v>69</v>
      </c>
      <c r="B73" s="74" t="s">
        <v>79</v>
      </c>
      <c r="C73" s="74" t="s">
        <v>190</v>
      </c>
      <c r="D73" s="74" t="s">
        <v>677</v>
      </c>
      <c r="E73" s="74">
        <v>0</v>
      </c>
      <c r="F73" s="74">
        <v>6</v>
      </c>
      <c r="G73" s="74">
        <v>0</v>
      </c>
      <c r="H73" s="74">
        <v>0</v>
      </c>
      <c r="I73" s="74">
        <v>1</v>
      </c>
      <c r="J73" s="74">
        <v>0</v>
      </c>
      <c r="K73" s="74">
        <v>1</v>
      </c>
      <c r="L73" s="74">
        <v>0</v>
      </c>
      <c r="M73" s="74">
        <v>0</v>
      </c>
      <c r="N73" s="74">
        <v>0</v>
      </c>
      <c r="O73" s="74">
        <f t="shared" si="4"/>
        <v>8</v>
      </c>
      <c r="P73" s="74">
        <v>23</v>
      </c>
      <c r="Q73" s="74">
        <f t="shared" si="5"/>
        <v>31</v>
      </c>
      <c r="R73" s="75">
        <f t="shared" si="6"/>
        <v>0.25806451612903225</v>
      </c>
    </row>
    <row r="74" spans="1:18" ht="15" x14ac:dyDescent="0.25">
      <c r="A74" s="20">
        <f t="shared" si="7"/>
        <v>70</v>
      </c>
      <c r="B74" s="74" t="s">
        <v>62</v>
      </c>
      <c r="C74" s="74" t="s">
        <v>190</v>
      </c>
      <c r="D74" s="74" t="s">
        <v>665</v>
      </c>
      <c r="E74" s="74">
        <v>1</v>
      </c>
      <c r="F74" s="74">
        <v>4</v>
      </c>
      <c r="G74" s="74">
        <v>5</v>
      </c>
      <c r="H74" s="74">
        <v>0</v>
      </c>
      <c r="I74" s="74">
        <v>5</v>
      </c>
      <c r="J74" s="74">
        <v>0</v>
      </c>
      <c r="K74" s="74">
        <v>0</v>
      </c>
      <c r="L74" s="74">
        <v>6</v>
      </c>
      <c r="M74" s="74">
        <v>0</v>
      </c>
      <c r="N74" s="74">
        <v>0</v>
      </c>
      <c r="O74" s="74">
        <f t="shared" si="4"/>
        <v>21</v>
      </c>
      <c r="P74" s="74">
        <v>29</v>
      </c>
      <c r="Q74" s="74">
        <f t="shared" si="5"/>
        <v>50</v>
      </c>
      <c r="R74" s="75">
        <f t="shared" si="6"/>
        <v>0.42</v>
      </c>
    </row>
    <row r="75" spans="1:18" ht="15" x14ac:dyDescent="0.25">
      <c r="A75" s="20">
        <f t="shared" si="7"/>
        <v>71</v>
      </c>
      <c r="B75" s="74" t="s">
        <v>170</v>
      </c>
      <c r="C75" s="74" t="s">
        <v>190</v>
      </c>
      <c r="D75" s="20" t="s">
        <v>684</v>
      </c>
      <c r="E75" s="20">
        <v>2</v>
      </c>
      <c r="F75" s="20">
        <v>9</v>
      </c>
      <c r="G75" s="20">
        <v>8</v>
      </c>
      <c r="H75" s="20">
        <v>0</v>
      </c>
      <c r="I75" s="20">
        <v>24</v>
      </c>
      <c r="J75" s="20">
        <v>4</v>
      </c>
      <c r="K75" s="20">
        <v>3</v>
      </c>
      <c r="L75" s="20">
        <v>3</v>
      </c>
      <c r="M75" s="20">
        <v>1</v>
      </c>
      <c r="N75" s="20">
        <v>4</v>
      </c>
      <c r="O75" s="20">
        <f t="shared" si="4"/>
        <v>58</v>
      </c>
      <c r="P75" s="20">
        <v>10</v>
      </c>
      <c r="Q75" s="20">
        <f t="shared" si="5"/>
        <v>68</v>
      </c>
      <c r="R75" s="21">
        <f t="shared" si="6"/>
        <v>0.8529411764705882</v>
      </c>
    </row>
    <row r="76" spans="1:18" ht="15" x14ac:dyDescent="0.25">
      <c r="A76" s="20">
        <f t="shared" si="7"/>
        <v>72</v>
      </c>
      <c r="B76" s="74" t="s">
        <v>19</v>
      </c>
      <c r="C76" s="74" t="s">
        <v>190</v>
      </c>
      <c r="D76" s="20" t="s">
        <v>665</v>
      </c>
      <c r="E76" s="20">
        <v>13</v>
      </c>
      <c r="F76" s="20">
        <v>5</v>
      </c>
      <c r="G76" s="20">
        <v>8</v>
      </c>
      <c r="H76" s="20">
        <v>4</v>
      </c>
      <c r="I76" s="20">
        <v>30</v>
      </c>
      <c r="J76" s="20">
        <v>3</v>
      </c>
      <c r="K76" s="20">
        <v>19</v>
      </c>
      <c r="L76" s="20">
        <v>8</v>
      </c>
      <c r="M76" s="20">
        <v>12</v>
      </c>
      <c r="N76" s="20">
        <v>0</v>
      </c>
      <c r="O76" s="20">
        <f t="shared" si="4"/>
        <v>102</v>
      </c>
      <c r="P76" s="20">
        <v>20</v>
      </c>
      <c r="Q76" s="20">
        <f t="shared" si="5"/>
        <v>122</v>
      </c>
      <c r="R76" s="21">
        <f t="shared" si="6"/>
        <v>0.83606557377049184</v>
      </c>
    </row>
    <row r="77" spans="1:18" ht="15" x14ac:dyDescent="0.25">
      <c r="A77" s="20">
        <f t="shared" si="7"/>
        <v>73</v>
      </c>
      <c r="B77" s="74" t="s">
        <v>131</v>
      </c>
      <c r="C77" s="74" t="s">
        <v>132</v>
      </c>
      <c r="D77" s="20" t="s">
        <v>686</v>
      </c>
      <c r="E77" s="20">
        <v>8</v>
      </c>
      <c r="F77" s="20">
        <v>9</v>
      </c>
      <c r="G77" s="20">
        <v>7</v>
      </c>
      <c r="H77" s="20">
        <v>2</v>
      </c>
      <c r="I77" s="20">
        <v>5</v>
      </c>
      <c r="J77" s="20">
        <v>0</v>
      </c>
      <c r="K77" s="20">
        <v>2</v>
      </c>
      <c r="L77" s="20">
        <v>3</v>
      </c>
      <c r="M77" s="20">
        <v>5</v>
      </c>
      <c r="N77" s="20">
        <v>1</v>
      </c>
      <c r="O77" s="20">
        <f t="shared" si="4"/>
        <v>42</v>
      </c>
      <c r="P77" s="20">
        <v>2</v>
      </c>
      <c r="Q77" s="20">
        <f t="shared" si="5"/>
        <v>44</v>
      </c>
      <c r="R77" s="21">
        <f t="shared" si="6"/>
        <v>0.95454545454545459</v>
      </c>
    </row>
    <row r="78" spans="1:18" ht="15" x14ac:dyDescent="0.25">
      <c r="A78" s="20">
        <f t="shared" si="7"/>
        <v>74</v>
      </c>
      <c r="B78" s="74" t="s">
        <v>22</v>
      </c>
      <c r="C78" s="74" t="s">
        <v>190</v>
      </c>
      <c r="D78" s="20" t="s">
        <v>686</v>
      </c>
      <c r="E78" s="20">
        <v>2</v>
      </c>
      <c r="F78" s="20">
        <v>2</v>
      </c>
      <c r="G78" s="20">
        <v>5</v>
      </c>
      <c r="H78" s="20">
        <v>0</v>
      </c>
      <c r="I78" s="20">
        <v>8</v>
      </c>
      <c r="J78" s="20">
        <v>0</v>
      </c>
      <c r="K78" s="20">
        <v>0</v>
      </c>
      <c r="L78" s="20">
        <v>8</v>
      </c>
      <c r="M78" s="20">
        <v>0</v>
      </c>
      <c r="N78" s="20">
        <v>0</v>
      </c>
      <c r="O78" s="20">
        <f t="shared" si="4"/>
        <v>25</v>
      </c>
      <c r="P78" s="20">
        <v>3</v>
      </c>
      <c r="Q78" s="20">
        <f t="shared" si="5"/>
        <v>28</v>
      </c>
      <c r="R78" s="21">
        <f t="shared" si="6"/>
        <v>0.8928571428571429</v>
      </c>
    </row>
    <row r="79" spans="1:18" ht="15" x14ac:dyDescent="0.25">
      <c r="A79" s="20">
        <f t="shared" si="7"/>
        <v>75</v>
      </c>
      <c r="B79" s="74" t="s">
        <v>38</v>
      </c>
      <c r="C79" s="74" t="s">
        <v>190</v>
      </c>
      <c r="D79" s="20" t="s">
        <v>686</v>
      </c>
      <c r="E79" s="20">
        <v>3</v>
      </c>
      <c r="F79" s="20">
        <v>6</v>
      </c>
      <c r="G79" s="20">
        <v>8</v>
      </c>
      <c r="H79" s="20">
        <v>0</v>
      </c>
      <c r="I79" s="20">
        <v>1</v>
      </c>
      <c r="J79" s="20">
        <v>0</v>
      </c>
      <c r="K79" s="20">
        <v>6</v>
      </c>
      <c r="L79" s="20">
        <v>1</v>
      </c>
      <c r="M79" s="20">
        <v>0</v>
      </c>
      <c r="N79" s="20">
        <v>0</v>
      </c>
      <c r="O79" s="20">
        <f t="shared" si="4"/>
        <v>25</v>
      </c>
      <c r="P79" s="20">
        <v>6</v>
      </c>
      <c r="Q79" s="20">
        <f t="shared" si="5"/>
        <v>31</v>
      </c>
      <c r="R79" s="21">
        <f t="shared" si="6"/>
        <v>0.80645161290322576</v>
      </c>
    </row>
    <row r="80" spans="1:18" ht="15" x14ac:dyDescent="0.25">
      <c r="A80" s="20">
        <f t="shared" si="7"/>
        <v>76</v>
      </c>
      <c r="B80" s="74" t="s">
        <v>25</v>
      </c>
      <c r="C80" s="74" t="s">
        <v>190</v>
      </c>
      <c r="D80" s="20" t="s">
        <v>667</v>
      </c>
      <c r="E80" s="20">
        <v>3</v>
      </c>
      <c r="F80" s="20">
        <v>7</v>
      </c>
      <c r="G80" s="20">
        <v>1</v>
      </c>
      <c r="H80" s="20">
        <v>0</v>
      </c>
      <c r="I80" s="20">
        <v>4</v>
      </c>
      <c r="J80" s="20">
        <v>0</v>
      </c>
      <c r="K80" s="20">
        <v>2</v>
      </c>
      <c r="L80" s="20">
        <v>2</v>
      </c>
      <c r="M80" s="20">
        <v>1</v>
      </c>
      <c r="N80" s="20">
        <v>1</v>
      </c>
      <c r="O80" s="20">
        <f t="shared" si="4"/>
        <v>21</v>
      </c>
      <c r="P80" s="20">
        <v>3</v>
      </c>
      <c r="Q80" s="20">
        <f t="shared" si="5"/>
        <v>24</v>
      </c>
      <c r="R80" s="21">
        <f t="shared" si="6"/>
        <v>0.875</v>
      </c>
    </row>
    <row r="81" spans="1:18" ht="15" x14ac:dyDescent="0.25">
      <c r="A81" s="20">
        <f t="shared" si="7"/>
        <v>77</v>
      </c>
      <c r="B81" s="74" t="s">
        <v>25</v>
      </c>
      <c r="C81" s="74" t="s">
        <v>50</v>
      </c>
      <c r="D81" s="20" t="s">
        <v>667</v>
      </c>
      <c r="E81" s="20">
        <v>0</v>
      </c>
      <c r="F81" s="20">
        <v>9</v>
      </c>
      <c r="G81" s="20">
        <v>1</v>
      </c>
      <c r="H81" s="20">
        <v>1</v>
      </c>
      <c r="I81" s="20">
        <v>6</v>
      </c>
      <c r="J81" s="20">
        <v>0</v>
      </c>
      <c r="K81" s="20">
        <v>2</v>
      </c>
      <c r="L81" s="20">
        <v>1</v>
      </c>
      <c r="M81" s="20">
        <v>0</v>
      </c>
      <c r="N81" s="20">
        <v>1</v>
      </c>
      <c r="O81" s="20">
        <f t="shared" si="4"/>
        <v>21</v>
      </c>
      <c r="P81" s="20">
        <v>5</v>
      </c>
      <c r="Q81" s="20">
        <f t="shared" si="5"/>
        <v>26</v>
      </c>
      <c r="R81" s="21">
        <f t="shared" si="6"/>
        <v>0.80769230769230771</v>
      </c>
    </row>
    <row r="82" spans="1:18" ht="15" x14ac:dyDescent="0.25">
      <c r="A82" s="20">
        <f t="shared" si="7"/>
        <v>78</v>
      </c>
      <c r="B82" s="74" t="s">
        <v>136</v>
      </c>
      <c r="C82" s="74" t="s">
        <v>190</v>
      </c>
      <c r="D82" s="20" t="s">
        <v>670</v>
      </c>
      <c r="E82" s="20">
        <v>1</v>
      </c>
      <c r="F82" s="20">
        <v>5</v>
      </c>
      <c r="G82" s="20">
        <v>0</v>
      </c>
      <c r="H82" s="20">
        <v>0</v>
      </c>
      <c r="I82" s="20">
        <v>2</v>
      </c>
      <c r="J82" s="20">
        <v>0</v>
      </c>
      <c r="K82" s="20">
        <v>0</v>
      </c>
      <c r="L82" s="20">
        <v>1</v>
      </c>
      <c r="M82" s="20">
        <v>1</v>
      </c>
      <c r="N82" s="20">
        <v>1</v>
      </c>
      <c r="O82" s="20">
        <f t="shared" si="4"/>
        <v>11</v>
      </c>
      <c r="P82" s="20">
        <v>28</v>
      </c>
      <c r="Q82" s="20">
        <f t="shared" si="5"/>
        <v>39</v>
      </c>
      <c r="R82" s="21">
        <f t="shared" si="6"/>
        <v>0.28205128205128205</v>
      </c>
    </row>
    <row r="83" spans="1:18" ht="15" x14ac:dyDescent="0.25">
      <c r="A83" s="20">
        <f t="shared" si="7"/>
        <v>79</v>
      </c>
      <c r="B83" s="74" t="s">
        <v>125</v>
      </c>
      <c r="C83" s="74" t="s">
        <v>204</v>
      </c>
      <c r="D83" s="20" t="s">
        <v>662</v>
      </c>
      <c r="E83" s="20">
        <v>0</v>
      </c>
      <c r="F83" s="20">
        <v>7</v>
      </c>
      <c r="G83" s="20">
        <v>13</v>
      </c>
      <c r="H83" s="20">
        <v>2</v>
      </c>
      <c r="I83" s="20">
        <v>3</v>
      </c>
      <c r="J83" s="20">
        <v>0</v>
      </c>
      <c r="K83" s="20">
        <v>3</v>
      </c>
      <c r="L83" s="20">
        <v>1</v>
      </c>
      <c r="M83" s="20">
        <v>1</v>
      </c>
      <c r="N83" s="20">
        <v>2</v>
      </c>
      <c r="O83" s="20">
        <f t="shared" si="4"/>
        <v>32</v>
      </c>
      <c r="P83" s="20">
        <v>0</v>
      </c>
      <c r="Q83" s="20">
        <f t="shared" si="5"/>
        <v>32</v>
      </c>
      <c r="R83" s="21">
        <f t="shared" si="6"/>
        <v>1</v>
      </c>
    </row>
    <row r="84" spans="1:18" ht="15" x14ac:dyDescent="0.25">
      <c r="A84" s="20">
        <f t="shared" si="7"/>
        <v>80</v>
      </c>
      <c r="B84" s="74" t="s">
        <v>55</v>
      </c>
      <c r="C84" s="74" t="s">
        <v>190</v>
      </c>
      <c r="D84" s="20" t="s">
        <v>673</v>
      </c>
      <c r="E84" s="20">
        <v>16</v>
      </c>
      <c r="F84" s="20">
        <v>12</v>
      </c>
      <c r="G84" s="20">
        <v>10</v>
      </c>
      <c r="H84" s="20">
        <v>1</v>
      </c>
      <c r="I84" s="20">
        <v>8</v>
      </c>
      <c r="J84" s="20">
        <v>2</v>
      </c>
      <c r="K84" s="20">
        <v>2</v>
      </c>
      <c r="L84" s="20">
        <v>5</v>
      </c>
      <c r="M84" s="20">
        <v>5</v>
      </c>
      <c r="N84" s="20">
        <v>0</v>
      </c>
      <c r="O84" s="20">
        <f t="shared" si="4"/>
        <v>61</v>
      </c>
      <c r="P84" s="20">
        <v>7</v>
      </c>
      <c r="Q84" s="20">
        <f t="shared" si="5"/>
        <v>68</v>
      </c>
      <c r="R84" s="21">
        <f t="shared" si="6"/>
        <v>0.8970588235294118</v>
      </c>
    </row>
    <row r="85" spans="1:18" ht="15" x14ac:dyDescent="0.25">
      <c r="A85" s="20">
        <f t="shared" si="7"/>
        <v>81</v>
      </c>
      <c r="B85" s="74" t="s">
        <v>45</v>
      </c>
      <c r="C85" s="74" t="s">
        <v>190</v>
      </c>
      <c r="D85" s="20" t="s">
        <v>674</v>
      </c>
      <c r="E85" s="20">
        <v>7</v>
      </c>
      <c r="F85" s="20">
        <v>6</v>
      </c>
      <c r="G85" s="20">
        <v>7</v>
      </c>
      <c r="H85" s="20">
        <v>1</v>
      </c>
      <c r="I85" s="20">
        <v>7</v>
      </c>
      <c r="J85" s="20">
        <v>0</v>
      </c>
      <c r="K85" s="20">
        <v>8</v>
      </c>
      <c r="L85" s="20">
        <v>4</v>
      </c>
      <c r="M85" s="20">
        <v>3</v>
      </c>
      <c r="N85" s="20">
        <v>6</v>
      </c>
      <c r="O85" s="20">
        <f t="shared" si="4"/>
        <v>49</v>
      </c>
      <c r="P85" s="20">
        <v>8</v>
      </c>
      <c r="Q85" s="20">
        <f t="shared" si="5"/>
        <v>57</v>
      </c>
      <c r="R85" s="21">
        <f t="shared" si="6"/>
        <v>0.85964912280701755</v>
      </c>
    </row>
    <row r="86" spans="1:18" ht="15" x14ac:dyDescent="0.25">
      <c r="A86" s="20">
        <f t="shared" si="7"/>
        <v>82</v>
      </c>
      <c r="B86" s="74" t="s">
        <v>103</v>
      </c>
      <c r="C86" s="74" t="s">
        <v>190</v>
      </c>
      <c r="D86" s="20" t="s">
        <v>687</v>
      </c>
      <c r="E86" s="20">
        <v>2</v>
      </c>
      <c r="F86" s="20">
        <v>8</v>
      </c>
      <c r="G86" s="20">
        <v>25</v>
      </c>
      <c r="H86" s="20">
        <v>0</v>
      </c>
      <c r="I86" s="20">
        <v>2</v>
      </c>
      <c r="J86" s="20">
        <v>0</v>
      </c>
      <c r="K86" s="20">
        <v>0</v>
      </c>
      <c r="L86" s="20">
        <v>1</v>
      </c>
      <c r="M86" s="20">
        <v>0</v>
      </c>
      <c r="N86" s="20">
        <v>0</v>
      </c>
      <c r="O86" s="20">
        <f t="shared" si="4"/>
        <v>38</v>
      </c>
      <c r="P86" s="20">
        <v>0</v>
      </c>
      <c r="Q86" s="20">
        <f t="shared" si="5"/>
        <v>38</v>
      </c>
      <c r="R86" s="21">
        <f t="shared" si="6"/>
        <v>1</v>
      </c>
    </row>
    <row r="87" spans="1:18" ht="15" x14ac:dyDescent="0.25">
      <c r="A87" s="20">
        <f t="shared" si="7"/>
        <v>83</v>
      </c>
      <c r="B87" s="74" t="s">
        <v>130</v>
      </c>
      <c r="C87" s="74" t="s">
        <v>190</v>
      </c>
      <c r="D87" s="20" t="s">
        <v>688</v>
      </c>
      <c r="E87" s="20">
        <v>3</v>
      </c>
      <c r="F87" s="20">
        <v>3</v>
      </c>
      <c r="G87" s="20">
        <v>0</v>
      </c>
      <c r="H87" s="20">
        <v>0</v>
      </c>
      <c r="I87" s="20">
        <v>7</v>
      </c>
      <c r="J87" s="20">
        <v>0</v>
      </c>
      <c r="K87" s="20">
        <v>0</v>
      </c>
      <c r="L87" s="20">
        <v>1</v>
      </c>
      <c r="M87" s="20">
        <v>1</v>
      </c>
      <c r="N87" s="20">
        <v>0</v>
      </c>
      <c r="O87" s="20">
        <f t="shared" si="4"/>
        <v>15</v>
      </c>
      <c r="P87" s="20">
        <v>1</v>
      </c>
      <c r="Q87" s="20">
        <f t="shared" si="5"/>
        <v>16</v>
      </c>
      <c r="R87" s="21">
        <f t="shared" si="6"/>
        <v>0.9375</v>
      </c>
    </row>
    <row r="88" spans="1:18" ht="15" x14ac:dyDescent="0.25">
      <c r="A88" s="20">
        <f t="shared" si="7"/>
        <v>84</v>
      </c>
      <c r="B88" s="74" t="s">
        <v>66</v>
      </c>
      <c r="C88" s="74" t="s">
        <v>190</v>
      </c>
      <c r="D88" s="20" t="s">
        <v>661</v>
      </c>
      <c r="E88" s="20">
        <v>3</v>
      </c>
      <c r="F88" s="20">
        <v>7</v>
      </c>
      <c r="G88" s="20">
        <v>7</v>
      </c>
      <c r="H88" s="20">
        <v>0</v>
      </c>
      <c r="I88" s="20">
        <v>3</v>
      </c>
      <c r="J88" s="20">
        <v>1</v>
      </c>
      <c r="K88" s="20">
        <v>2</v>
      </c>
      <c r="L88" s="20">
        <v>1</v>
      </c>
      <c r="M88" s="20">
        <v>1</v>
      </c>
      <c r="N88" s="20">
        <v>7</v>
      </c>
      <c r="O88" s="20">
        <f t="shared" si="4"/>
        <v>32</v>
      </c>
      <c r="P88" s="20">
        <v>0</v>
      </c>
      <c r="Q88" s="20">
        <f t="shared" si="5"/>
        <v>32</v>
      </c>
      <c r="R88" s="21">
        <f t="shared" si="6"/>
        <v>1</v>
      </c>
    </row>
    <row r="89" spans="1:18" ht="15" x14ac:dyDescent="0.25">
      <c r="A89" s="20">
        <f t="shared" si="7"/>
        <v>85</v>
      </c>
      <c r="B89" s="74" t="s">
        <v>92</v>
      </c>
      <c r="C89" s="74" t="s">
        <v>190</v>
      </c>
      <c r="D89" s="20" t="s">
        <v>661</v>
      </c>
      <c r="E89" s="20">
        <v>1</v>
      </c>
      <c r="F89" s="20">
        <v>1</v>
      </c>
      <c r="G89" s="20">
        <v>4</v>
      </c>
      <c r="H89" s="20">
        <v>0</v>
      </c>
      <c r="I89" s="20">
        <v>4</v>
      </c>
      <c r="J89" s="20">
        <v>0</v>
      </c>
      <c r="K89" s="20">
        <v>0</v>
      </c>
      <c r="L89" s="20">
        <v>1</v>
      </c>
      <c r="M89" s="20">
        <v>2</v>
      </c>
      <c r="N89" s="20">
        <v>0</v>
      </c>
      <c r="O89" s="20">
        <f t="shared" si="4"/>
        <v>13</v>
      </c>
      <c r="P89" s="20">
        <v>2</v>
      </c>
      <c r="Q89" s="20">
        <f t="shared" si="5"/>
        <v>15</v>
      </c>
      <c r="R89" s="21">
        <f t="shared" si="6"/>
        <v>0.8666666666666667</v>
      </c>
    </row>
    <row r="90" spans="1:18" ht="15" x14ac:dyDescent="0.25">
      <c r="A90" s="20">
        <f t="shared" si="7"/>
        <v>86</v>
      </c>
      <c r="B90" s="74" t="s">
        <v>70</v>
      </c>
      <c r="C90" s="74" t="s">
        <v>197</v>
      </c>
      <c r="D90" s="20" t="s">
        <v>661</v>
      </c>
      <c r="E90" s="20">
        <v>1</v>
      </c>
      <c r="F90" s="20">
        <v>2</v>
      </c>
      <c r="G90" s="20">
        <v>5</v>
      </c>
      <c r="H90" s="20">
        <v>0</v>
      </c>
      <c r="I90" s="20">
        <v>10</v>
      </c>
      <c r="J90" s="20">
        <v>0</v>
      </c>
      <c r="K90" s="20">
        <v>0</v>
      </c>
      <c r="L90" s="20">
        <v>0</v>
      </c>
      <c r="M90" s="20">
        <v>0</v>
      </c>
      <c r="N90" s="20">
        <v>1</v>
      </c>
      <c r="O90" s="20">
        <f t="shared" si="4"/>
        <v>19</v>
      </c>
      <c r="P90" s="20">
        <v>1</v>
      </c>
      <c r="Q90" s="20">
        <f t="shared" si="5"/>
        <v>20</v>
      </c>
      <c r="R90" s="21">
        <f t="shared" si="6"/>
        <v>0.95</v>
      </c>
    </row>
    <row r="91" spans="1:18" ht="15" x14ac:dyDescent="0.25">
      <c r="A91" s="20">
        <f t="shared" si="7"/>
        <v>87</v>
      </c>
      <c r="B91" s="76" t="s">
        <v>121</v>
      </c>
      <c r="C91" s="74" t="s">
        <v>190</v>
      </c>
      <c r="D91" s="76" t="s">
        <v>686</v>
      </c>
      <c r="E91" s="74">
        <v>4</v>
      </c>
      <c r="F91" s="74">
        <v>4</v>
      </c>
      <c r="G91" s="74">
        <v>7</v>
      </c>
      <c r="H91" s="74">
        <v>0</v>
      </c>
      <c r="I91" s="74">
        <v>4</v>
      </c>
      <c r="J91" s="74">
        <v>0</v>
      </c>
      <c r="K91" s="74">
        <v>2</v>
      </c>
      <c r="L91" s="74">
        <v>6</v>
      </c>
      <c r="M91" s="74">
        <v>0</v>
      </c>
      <c r="N91" s="74">
        <v>0</v>
      </c>
      <c r="O91" s="74">
        <f t="shared" si="4"/>
        <v>27</v>
      </c>
      <c r="P91" s="74">
        <v>21</v>
      </c>
      <c r="Q91" s="74">
        <f t="shared" si="5"/>
        <v>48</v>
      </c>
      <c r="R91" s="75">
        <f t="shared" si="6"/>
        <v>0.5625</v>
      </c>
    </row>
    <row r="92" spans="1:18" ht="15" x14ac:dyDescent="0.25">
      <c r="A92" s="20">
        <f t="shared" si="7"/>
        <v>88</v>
      </c>
      <c r="B92" s="74" t="s">
        <v>205</v>
      </c>
      <c r="C92" s="74" t="s">
        <v>197</v>
      </c>
      <c r="D92" s="20" t="s">
        <v>686</v>
      </c>
      <c r="E92" s="20">
        <v>12</v>
      </c>
      <c r="F92" s="20">
        <v>8</v>
      </c>
      <c r="G92" s="20">
        <v>6</v>
      </c>
      <c r="H92" s="20">
        <v>2</v>
      </c>
      <c r="I92" s="20">
        <v>12</v>
      </c>
      <c r="J92" s="20">
        <v>1</v>
      </c>
      <c r="K92" s="20">
        <v>8</v>
      </c>
      <c r="L92" s="20">
        <v>5</v>
      </c>
      <c r="M92" s="20">
        <v>2</v>
      </c>
      <c r="N92" s="20">
        <v>10</v>
      </c>
      <c r="O92" s="20">
        <f t="shared" si="4"/>
        <v>66</v>
      </c>
      <c r="P92" s="20">
        <v>21</v>
      </c>
      <c r="Q92" s="20">
        <f t="shared" si="5"/>
        <v>87</v>
      </c>
      <c r="R92" s="21">
        <f t="shared" si="6"/>
        <v>0.75862068965517238</v>
      </c>
    </row>
    <row r="93" spans="1:18" ht="15" x14ac:dyDescent="0.25">
      <c r="A93" s="20">
        <f t="shared" si="7"/>
        <v>89</v>
      </c>
      <c r="B93" s="74" t="s">
        <v>34</v>
      </c>
      <c r="C93" s="74" t="s">
        <v>197</v>
      </c>
      <c r="D93" s="20" t="s">
        <v>686</v>
      </c>
      <c r="E93" s="20">
        <v>1</v>
      </c>
      <c r="F93" s="20">
        <v>3</v>
      </c>
      <c r="G93" s="20">
        <v>20</v>
      </c>
      <c r="H93" s="20">
        <v>2</v>
      </c>
      <c r="I93" s="20">
        <v>1</v>
      </c>
      <c r="J93" s="20">
        <v>1</v>
      </c>
      <c r="K93" s="20">
        <v>0</v>
      </c>
      <c r="L93" s="20">
        <v>1</v>
      </c>
      <c r="M93" s="20">
        <v>2</v>
      </c>
      <c r="N93" s="20">
        <v>0</v>
      </c>
      <c r="O93" s="20">
        <f t="shared" si="4"/>
        <v>31</v>
      </c>
      <c r="P93" s="20">
        <v>1</v>
      </c>
      <c r="Q93" s="20">
        <f t="shared" si="5"/>
        <v>32</v>
      </c>
      <c r="R93" s="21">
        <f t="shared" si="6"/>
        <v>0.96875</v>
      </c>
    </row>
    <row r="94" spans="1:18" ht="15" x14ac:dyDescent="0.25">
      <c r="A94" s="20">
        <f t="shared" si="7"/>
        <v>90</v>
      </c>
      <c r="B94" s="74" t="s">
        <v>168</v>
      </c>
      <c r="C94" s="74" t="s">
        <v>190</v>
      </c>
      <c r="D94" s="20" t="s">
        <v>686</v>
      </c>
      <c r="E94" s="20">
        <v>0</v>
      </c>
      <c r="F94" s="20">
        <v>3</v>
      </c>
      <c r="G94" s="20">
        <v>7</v>
      </c>
      <c r="H94" s="20">
        <v>1</v>
      </c>
      <c r="I94" s="20">
        <v>1</v>
      </c>
      <c r="J94" s="20">
        <v>0</v>
      </c>
      <c r="K94" s="20">
        <v>1</v>
      </c>
      <c r="L94" s="20">
        <v>0</v>
      </c>
      <c r="M94" s="20">
        <v>1</v>
      </c>
      <c r="N94" s="20">
        <v>0</v>
      </c>
      <c r="O94" s="20">
        <f t="shared" si="4"/>
        <v>14</v>
      </c>
      <c r="P94" s="20">
        <v>0</v>
      </c>
      <c r="Q94" s="20">
        <f t="shared" si="5"/>
        <v>14</v>
      </c>
      <c r="R94" s="21">
        <f t="shared" si="6"/>
        <v>1</v>
      </c>
    </row>
    <row r="95" spans="1:18" ht="15" x14ac:dyDescent="0.25">
      <c r="A95" s="20">
        <f t="shared" si="7"/>
        <v>91</v>
      </c>
      <c r="B95" s="74" t="s">
        <v>160</v>
      </c>
      <c r="C95" s="74" t="s">
        <v>190</v>
      </c>
      <c r="D95" s="20" t="s">
        <v>686</v>
      </c>
      <c r="E95" s="20">
        <v>0</v>
      </c>
      <c r="F95" s="20">
        <v>0</v>
      </c>
      <c r="G95" s="20">
        <v>8</v>
      </c>
      <c r="H95" s="20">
        <v>4</v>
      </c>
      <c r="I95" s="20">
        <v>2</v>
      </c>
      <c r="J95" s="20">
        <v>0</v>
      </c>
      <c r="K95" s="20">
        <v>5</v>
      </c>
      <c r="L95" s="20">
        <v>7</v>
      </c>
      <c r="M95" s="20">
        <v>4</v>
      </c>
      <c r="N95" s="20">
        <v>9</v>
      </c>
      <c r="O95" s="20">
        <f t="shared" si="4"/>
        <v>39</v>
      </c>
      <c r="P95" s="20">
        <v>13</v>
      </c>
      <c r="Q95" s="20">
        <f t="shared" si="5"/>
        <v>52</v>
      </c>
      <c r="R95" s="21">
        <f t="shared" si="6"/>
        <v>0.75</v>
      </c>
    </row>
    <row r="96" spans="1:18" ht="15" x14ac:dyDescent="0.25">
      <c r="A96" s="20">
        <f t="shared" si="7"/>
        <v>92</v>
      </c>
      <c r="B96" s="74" t="s">
        <v>94</v>
      </c>
      <c r="C96" s="74" t="s">
        <v>190</v>
      </c>
      <c r="D96" s="20" t="s">
        <v>667</v>
      </c>
      <c r="E96" s="20">
        <v>1</v>
      </c>
      <c r="F96" s="20">
        <v>0</v>
      </c>
      <c r="G96" s="20">
        <v>2</v>
      </c>
      <c r="H96" s="20">
        <v>0</v>
      </c>
      <c r="I96" s="20">
        <v>1</v>
      </c>
      <c r="J96" s="20">
        <v>0</v>
      </c>
      <c r="K96" s="20">
        <v>0</v>
      </c>
      <c r="L96" s="20">
        <v>0</v>
      </c>
      <c r="M96" s="20">
        <v>0</v>
      </c>
      <c r="N96" s="20">
        <v>2</v>
      </c>
      <c r="O96" s="20">
        <f t="shared" si="4"/>
        <v>6</v>
      </c>
      <c r="P96" s="20">
        <v>1</v>
      </c>
      <c r="Q96" s="20">
        <f t="shared" si="5"/>
        <v>7</v>
      </c>
      <c r="R96" s="21">
        <f t="shared" si="6"/>
        <v>0.8571428571428571</v>
      </c>
    </row>
    <row r="97" spans="1:18" ht="15" x14ac:dyDescent="0.25">
      <c r="A97" s="20">
        <f t="shared" si="7"/>
        <v>93</v>
      </c>
      <c r="B97" s="74" t="s">
        <v>117</v>
      </c>
      <c r="C97" s="74" t="s">
        <v>190</v>
      </c>
      <c r="D97" s="20" t="s">
        <v>664</v>
      </c>
      <c r="E97" s="20">
        <v>7</v>
      </c>
      <c r="F97" s="20">
        <v>3</v>
      </c>
      <c r="G97" s="20">
        <v>11</v>
      </c>
      <c r="H97" s="20">
        <v>0</v>
      </c>
      <c r="I97" s="20">
        <v>3</v>
      </c>
      <c r="J97" s="20">
        <v>0</v>
      </c>
      <c r="K97" s="20">
        <v>0</v>
      </c>
      <c r="L97" s="20">
        <v>4</v>
      </c>
      <c r="M97" s="20">
        <v>2</v>
      </c>
      <c r="N97" s="20">
        <v>9</v>
      </c>
      <c r="O97" s="20">
        <f t="shared" si="4"/>
        <v>39</v>
      </c>
      <c r="P97" s="20">
        <v>143</v>
      </c>
      <c r="Q97" s="20">
        <f t="shared" si="5"/>
        <v>182</v>
      </c>
      <c r="R97" s="21">
        <f t="shared" si="6"/>
        <v>0.21428571428571427</v>
      </c>
    </row>
    <row r="98" spans="1:18" ht="15" x14ac:dyDescent="0.25">
      <c r="A98" s="20">
        <f t="shared" si="7"/>
        <v>94</v>
      </c>
      <c r="B98" s="74" t="s">
        <v>75</v>
      </c>
      <c r="C98" s="74" t="s">
        <v>190</v>
      </c>
      <c r="D98" s="20" t="s">
        <v>665</v>
      </c>
      <c r="E98" s="20">
        <v>7</v>
      </c>
      <c r="F98" s="20">
        <v>17</v>
      </c>
      <c r="G98" s="20">
        <v>3</v>
      </c>
      <c r="H98" s="20">
        <v>9</v>
      </c>
      <c r="I98" s="20">
        <v>5</v>
      </c>
      <c r="J98" s="20">
        <v>0</v>
      </c>
      <c r="K98" s="20">
        <v>2</v>
      </c>
      <c r="L98" s="20">
        <v>11</v>
      </c>
      <c r="M98" s="20">
        <v>1</v>
      </c>
      <c r="N98" s="20">
        <v>2</v>
      </c>
      <c r="O98" s="20">
        <f t="shared" si="4"/>
        <v>57</v>
      </c>
      <c r="P98" s="20">
        <v>4</v>
      </c>
      <c r="Q98" s="20">
        <f t="shared" si="5"/>
        <v>61</v>
      </c>
      <c r="R98" s="21">
        <f t="shared" si="6"/>
        <v>0.93442622950819676</v>
      </c>
    </row>
    <row r="99" spans="1:18" ht="15" x14ac:dyDescent="0.25">
      <c r="A99" s="20">
        <f t="shared" si="7"/>
        <v>95</v>
      </c>
      <c r="B99" s="74" t="s">
        <v>46</v>
      </c>
      <c r="C99" s="74" t="s">
        <v>190</v>
      </c>
      <c r="D99" s="20" t="s">
        <v>664</v>
      </c>
      <c r="E99" s="20">
        <v>0</v>
      </c>
      <c r="F99" s="20">
        <v>0</v>
      </c>
      <c r="G99" s="20">
        <v>4</v>
      </c>
      <c r="H99" s="20">
        <v>0</v>
      </c>
      <c r="I99" s="20">
        <v>9</v>
      </c>
      <c r="J99" s="20">
        <v>0</v>
      </c>
      <c r="K99" s="20">
        <v>0</v>
      </c>
      <c r="L99" s="20">
        <v>2</v>
      </c>
      <c r="M99" s="20">
        <v>2</v>
      </c>
      <c r="N99" s="20">
        <v>0</v>
      </c>
      <c r="O99" s="20">
        <f t="shared" si="4"/>
        <v>17</v>
      </c>
      <c r="P99" s="20">
        <v>2</v>
      </c>
      <c r="Q99" s="20">
        <f t="shared" si="5"/>
        <v>19</v>
      </c>
      <c r="R99" s="21">
        <f t="shared" si="6"/>
        <v>0.89473684210526316</v>
      </c>
    </row>
    <row r="100" spans="1:18" ht="15" x14ac:dyDescent="0.25">
      <c r="A100" s="20">
        <f t="shared" si="7"/>
        <v>96</v>
      </c>
      <c r="B100" s="74" t="s">
        <v>36</v>
      </c>
      <c r="C100" s="74" t="s">
        <v>190</v>
      </c>
      <c r="D100" s="20" t="s">
        <v>663</v>
      </c>
      <c r="E100" s="20">
        <v>2</v>
      </c>
      <c r="F100" s="20">
        <v>8</v>
      </c>
      <c r="G100" s="20">
        <v>3</v>
      </c>
      <c r="H100" s="20">
        <v>0</v>
      </c>
      <c r="I100" s="20">
        <v>4</v>
      </c>
      <c r="J100" s="20">
        <v>0</v>
      </c>
      <c r="K100" s="20">
        <v>0</v>
      </c>
      <c r="L100" s="20">
        <v>4</v>
      </c>
      <c r="M100" s="20">
        <v>0</v>
      </c>
      <c r="N100" s="20">
        <v>0</v>
      </c>
      <c r="O100" s="20">
        <f t="shared" si="4"/>
        <v>21</v>
      </c>
      <c r="P100" s="20">
        <v>1</v>
      </c>
      <c r="Q100" s="20">
        <f t="shared" si="5"/>
        <v>22</v>
      </c>
      <c r="R100" s="21">
        <f t="shared" si="6"/>
        <v>0.95454545454545459</v>
      </c>
    </row>
    <row r="101" spans="1:18" ht="15" x14ac:dyDescent="0.25">
      <c r="A101" s="20">
        <f t="shared" si="7"/>
        <v>97</v>
      </c>
      <c r="B101" s="74" t="s">
        <v>16</v>
      </c>
      <c r="C101" s="74" t="s">
        <v>190</v>
      </c>
      <c r="D101" s="20" t="s">
        <v>689</v>
      </c>
      <c r="E101" s="20">
        <v>5</v>
      </c>
      <c r="F101" s="20">
        <v>6</v>
      </c>
      <c r="G101" s="20">
        <v>5</v>
      </c>
      <c r="H101" s="20">
        <v>0</v>
      </c>
      <c r="I101" s="20">
        <v>5</v>
      </c>
      <c r="J101" s="20">
        <v>2</v>
      </c>
      <c r="K101" s="20">
        <v>0</v>
      </c>
      <c r="L101" s="20">
        <v>2</v>
      </c>
      <c r="M101" s="20">
        <v>3</v>
      </c>
      <c r="N101" s="20">
        <v>3</v>
      </c>
      <c r="O101" s="20">
        <f t="shared" si="4"/>
        <v>31</v>
      </c>
      <c r="P101" s="20">
        <v>6</v>
      </c>
      <c r="Q101" s="20">
        <f t="shared" si="5"/>
        <v>37</v>
      </c>
      <c r="R101" s="21">
        <f t="shared" si="6"/>
        <v>0.83783783783783783</v>
      </c>
    </row>
    <row r="102" spans="1:18" ht="15" x14ac:dyDescent="0.25">
      <c r="A102" s="20">
        <f t="shared" si="7"/>
        <v>98</v>
      </c>
      <c r="B102" s="74" t="s">
        <v>122</v>
      </c>
      <c r="C102" s="74" t="s">
        <v>190</v>
      </c>
      <c r="D102" s="20" t="s">
        <v>675</v>
      </c>
      <c r="E102" s="20">
        <v>5</v>
      </c>
      <c r="F102" s="20">
        <v>4</v>
      </c>
      <c r="G102" s="20">
        <v>18</v>
      </c>
      <c r="H102" s="20">
        <v>0</v>
      </c>
      <c r="I102" s="20">
        <v>4</v>
      </c>
      <c r="J102" s="20">
        <v>0</v>
      </c>
      <c r="K102" s="20">
        <v>2</v>
      </c>
      <c r="L102" s="20">
        <v>0</v>
      </c>
      <c r="M102" s="20">
        <v>0</v>
      </c>
      <c r="N102" s="20">
        <v>0</v>
      </c>
      <c r="O102" s="20">
        <f t="shared" si="4"/>
        <v>33</v>
      </c>
      <c r="P102" s="20">
        <v>30</v>
      </c>
      <c r="Q102" s="20">
        <f t="shared" si="5"/>
        <v>63</v>
      </c>
      <c r="R102" s="21">
        <f t="shared" si="6"/>
        <v>0.52380952380952384</v>
      </c>
    </row>
    <row r="103" spans="1:18" ht="15" x14ac:dyDescent="0.25">
      <c r="A103" s="20">
        <f t="shared" si="7"/>
        <v>99</v>
      </c>
      <c r="B103" s="74" t="s">
        <v>13</v>
      </c>
      <c r="C103" s="74" t="s">
        <v>190</v>
      </c>
      <c r="D103" s="20" t="s">
        <v>690</v>
      </c>
      <c r="E103" s="20">
        <v>8</v>
      </c>
      <c r="F103" s="20">
        <v>22</v>
      </c>
      <c r="G103" s="20">
        <v>16</v>
      </c>
      <c r="H103" s="20">
        <v>0</v>
      </c>
      <c r="I103" s="20">
        <v>16</v>
      </c>
      <c r="J103" s="20">
        <v>0</v>
      </c>
      <c r="K103" s="20">
        <v>9</v>
      </c>
      <c r="L103" s="20">
        <v>2</v>
      </c>
      <c r="M103" s="20">
        <v>1</v>
      </c>
      <c r="N103" s="20">
        <v>9</v>
      </c>
      <c r="O103" s="20">
        <f t="shared" si="4"/>
        <v>83</v>
      </c>
      <c r="P103" s="20">
        <v>12</v>
      </c>
      <c r="Q103" s="20">
        <f t="shared" si="5"/>
        <v>95</v>
      </c>
      <c r="R103" s="21">
        <f t="shared" si="6"/>
        <v>0.87368421052631584</v>
      </c>
    </row>
    <row r="104" spans="1:18" ht="15" x14ac:dyDescent="0.25">
      <c r="A104" s="20">
        <f t="shared" si="7"/>
        <v>100</v>
      </c>
      <c r="B104" s="74" t="s">
        <v>28</v>
      </c>
      <c r="C104" s="74" t="s">
        <v>190</v>
      </c>
      <c r="D104" s="20" t="s">
        <v>691</v>
      </c>
      <c r="E104" s="20">
        <v>1</v>
      </c>
      <c r="F104" s="20">
        <v>9</v>
      </c>
      <c r="G104" s="20">
        <v>7</v>
      </c>
      <c r="H104" s="20">
        <v>0</v>
      </c>
      <c r="I104" s="20">
        <v>3</v>
      </c>
      <c r="J104" s="20">
        <v>0</v>
      </c>
      <c r="K104" s="20">
        <v>4</v>
      </c>
      <c r="L104" s="20">
        <v>4</v>
      </c>
      <c r="M104" s="20">
        <v>2</v>
      </c>
      <c r="N104" s="20">
        <v>0</v>
      </c>
      <c r="O104" s="20">
        <f t="shared" si="4"/>
        <v>30</v>
      </c>
      <c r="P104" s="20">
        <v>4</v>
      </c>
      <c r="Q104" s="20">
        <f t="shared" si="5"/>
        <v>34</v>
      </c>
      <c r="R104" s="21">
        <f t="shared" si="6"/>
        <v>0.88235294117647056</v>
      </c>
    </row>
    <row r="105" spans="1:18" ht="15" x14ac:dyDescent="0.25">
      <c r="A105" s="20">
        <f t="shared" si="7"/>
        <v>101</v>
      </c>
      <c r="B105" s="74" t="s">
        <v>86</v>
      </c>
      <c r="C105" s="74" t="s">
        <v>190</v>
      </c>
      <c r="D105" s="20" t="s">
        <v>667</v>
      </c>
      <c r="E105" s="20">
        <v>6</v>
      </c>
      <c r="F105" s="20">
        <v>0</v>
      </c>
      <c r="G105" s="20">
        <v>4</v>
      </c>
      <c r="H105" s="20">
        <v>0</v>
      </c>
      <c r="I105" s="20">
        <v>3</v>
      </c>
      <c r="J105" s="20">
        <v>0</v>
      </c>
      <c r="K105" s="20">
        <v>4</v>
      </c>
      <c r="L105" s="20">
        <v>2</v>
      </c>
      <c r="M105" s="20">
        <v>5</v>
      </c>
      <c r="N105" s="20">
        <v>0</v>
      </c>
      <c r="O105" s="20">
        <f t="shared" si="4"/>
        <v>24</v>
      </c>
      <c r="P105" s="20">
        <v>2</v>
      </c>
      <c r="Q105" s="20">
        <f t="shared" si="5"/>
        <v>26</v>
      </c>
      <c r="R105" s="21">
        <f t="shared" si="6"/>
        <v>0.92307692307692313</v>
      </c>
    </row>
    <row r="106" spans="1:18" ht="15" x14ac:dyDescent="0.25">
      <c r="A106" s="20">
        <f t="shared" si="7"/>
        <v>102</v>
      </c>
      <c r="B106" s="74" t="s">
        <v>40</v>
      </c>
      <c r="C106" s="74" t="s">
        <v>190</v>
      </c>
      <c r="D106" s="20" t="s">
        <v>692</v>
      </c>
      <c r="E106" s="20">
        <v>1</v>
      </c>
      <c r="F106" s="20">
        <v>6</v>
      </c>
      <c r="G106" s="20">
        <v>1</v>
      </c>
      <c r="H106" s="20">
        <v>0</v>
      </c>
      <c r="I106" s="20">
        <v>3</v>
      </c>
      <c r="J106" s="20">
        <v>1</v>
      </c>
      <c r="K106" s="20">
        <v>0</v>
      </c>
      <c r="L106" s="20">
        <v>0</v>
      </c>
      <c r="M106" s="20">
        <v>5</v>
      </c>
      <c r="N106" s="20">
        <v>2</v>
      </c>
      <c r="O106" s="20">
        <f t="shared" si="4"/>
        <v>19</v>
      </c>
      <c r="P106" s="20">
        <v>3</v>
      </c>
      <c r="Q106" s="20">
        <f t="shared" si="5"/>
        <v>22</v>
      </c>
      <c r="R106" s="21">
        <f t="shared" si="6"/>
        <v>0.86363636363636365</v>
      </c>
    </row>
    <row r="107" spans="1:18" ht="15" x14ac:dyDescent="0.25">
      <c r="A107" s="20">
        <f t="shared" si="7"/>
        <v>103</v>
      </c>
      <c r="B107" s="74" t="s">
        <v>69</v>
      </c>
      <c r="C107" s="74" t="s">
        <v>190</v>
      </c>
      <c r="D107" s="20" t="s">
        <v>674</v>
      </c>
      <c r="E107" s="20">
        <v>2</v>
      </c>
      <c r="F107" s="20">
        <v>9</v>
      </c>
      <c r="G107" s="20">
        <v>2</v>
      </c>
      <c r="H107" s="20">
        <v>0</v>
      </c>
      <c r="I107" s="20">
        <v>5</v>
      </c>
      <c r="J107" s="20">
        <v>1</v>
      </c>
      <c r="K107" s="20">
        <v>1</v>
      </c>
      <c r="L107" s="20">
        <v>1</v>
      </c>
      <c r="M107" s="20">
        <v>0</v>
      </c>
      <c r="N107" s="20">
        <v>2</v>
      </c>
      <c r="O107" s="20">
        <f t="shared" si="4"/>
        <v>23</v>
      </c>
      <c r="P107" s="20">
        <v>32</v>
      </c>
      <c r="Q107" s="20">
        <f t="shared" si="5"/>
        <v>55</v>
      </c>
      <c r="R107" s="21">
        <f t="shared" si="6"/>
        <v>0.41818181818181815</v>
      </c>
    </row>
    <row r="108" spans="1:18" ht="15" x14ac:dyDescent="0.25">
      <c r="A108" s="20">
        <f t="shared" si="7"/>
        <v>104</v>
      </c>
      <c r="B108" s="74" t="s">
        <v>21</v>
      </c>
      <c r="C108" s="74" t="s">
        <v>190</v>
      </c>
      <c r="D108" s="20" t="s">
        <v>681</v>
      </c>
      <c r="E108" s="20">
        <v>2</v>
      </c>
      <c r="F108" s="20">
        <v>2</v>
      </c>
      <c r="G108" s="20">
        <v>2</v>
      </c>
      <c r="H108" s="20">
        <v>0</v>
      </c>
      <c r="I108" s="20">
        <v>4</v>
      </c>
      <c r="J108" s="20">
        <v>0</v>
      </c>
      <c r="K108" s="20">
        <v>1</v>
      </c>
      <c r="L108" s="20">
        <v>3</v>
      </c>
      <c r="M108" s="20">
        <v>6</v>
      </c>
      <c r="N108" s="20">
        <v>0</v>
      </c>
      <c r="O108" s="20">
        <f t="shared" si="4"/>
        <v>20</v>
      </c>
      <c r="P108" s="20">
        <v>2</v>
      </c>
      <c r="Q108" s="20">
        <f t="shared" si="5"/>
        <v>22</v>
      </c>
      <c r="R108" s="21">
        <f t="shared" si="6"/>
        <v>0.90909090909090906</v>
      </c>
    </row>
    <row r="109" spans="1:18" ht="15" x14ac:dyDescent="0.25">
      <c r="A109" s="20">
        <f t="shared" si="7"/>
        <v>105</v>
      </c>
      <c r="B109" s="74" t="s">
        <v>93</v>
      </c>
      <c r="C109" s="74" t="s">
        <v>190</v>
      </c>
      <c r="D109" s="20" t="s">
        <v>669</v>
      </c>
      <c r="E109" s="20">
        <v>1</v>
      </c>
      <c r="F109" s="20">
        <v>0</v>
      </c>
      <c r="G109" s="20">
        <v>9</v>
      </c>
      <c r="H109" s="20">
        <v>0</v>
      </c>
      <c r="I109" s="20">
        <v>5</v>
      </c>
      <c r="J109" s="20">
        <v>0</v>
      </c>
      <c r="K109" s="20">
        <v>0</v>
      </c>
      <c r="L109" s="20">
        <v>1</v>
      </c>
      <c r="M109" s="20">
        <v>3</v>
      </c>
      <c r="N109" s="20">
        <v>0</v>
      </c>
      <c r="O109" s="20">
        <f t="shared" si="4"/>
        <v>19</v>
      </c>
      <c r="P109" s="20">
        <v>5</v>
      </c>
      <c r="Q109" s="20">
        <f t="shared" si="5"/>
        <v>24</v>
      </c>
      <c r="R109" s="21">
        <f t="shared" si="6"/>
        <v>0.79166666666666663</v>
      </c>
    </row>
    <row r="110" spans="1:18" ht="15" x14ac:dyDescent="0.25">
      <c r="A110" s="20">
        <f t="shared" si="7"/>
        <v>106</v>
      </c>
      <c r="B110" s="74" t="s">
        <v>31</v>
      </c>
      <c r="C110" s="74" t="s">
        <v>190</v>
      </c>
      <c r="D110" s="20" t="s">
        <v>681</v>
      </c>
      <c r="E110" s="20">
        <v>1</v>
      </c>
      <c r="F110" s="20">
        <v>0</v>
      </c>
      <c r="G110" s="20">
        <v>2</v>
      </c>
      <c r="H110" s="20">
        <v>0</v>
      </c>
      <c r="I110" s="20">
        <v>2</v>
      </c>
      <c r="J110" s="20">
        <v>0</v>
      </c>
      <c r="K110" s="20">
        <v>0</v>
      </c>
      <c r="L110" s="20">
        <v>5</v>
      </c>
      <c r="M110" s="20">
        <v>0</v>
      </c>
      <c r="N110" s="20">
        <v>0</v>
      </c>
      <c r="O110" s="20">
        <f t="shared" si="4"/>
        <v>10</v>
      </c>
      <c r="P110" s="20">
        <v>4</v>
      </c>
      <c r="Q110" s="20">
        <f t="shared" si="5"/>
        <v>14</v>
      </c>
      <c r="R110" s="21">
        <f t="shared" si="6"/>
        <v>0.7142857142857143</v>
      </c>
    </row>
    <row r="111" spans="1:18" ht="15" x14ac:dyDescent="0.25">
      <c r="A111" s="20">
        <f t="shared" si="7"/>
        <v>107</v>
      </c>
      <c r="B111" s="74" t="s">
        <v>149</v>
      </c>
      <c r="C111" s="74" t="s">
        <v>191</v>
      </c>
      <c r="D111" s="20" t="s">
        <v>689</v>
      </c>
      <c r="E111" s="20">
        <v>2</v>
      </c>
      <c r="F111" s="20">
        <v>2</v>
      </c>
      <c r="G111" s="20">
        <v>2</v>
      </c>
      <c r="H111" s="20">
        <v>0</v>
      </c>
      <c r="I111" s="20">
        <v>5</v>
      </c>
      <c r="J111" s="20">
        <v>0</v>
      </c>
      <c r="K111" s="20">
        <v>2</v>
      </c>
      <c r="L111" s="20">
        <v>1</v>
      </c>
      <c r="M111" s="20">
        <v>1</v>
      </c>
      <c r="N111" s="20">
        <v>0</v>
      </c>
      <c r="O111" s="20">
        <f t="shared" si="4"/>
        <v>15</v>
      </c>
      <c r="P111" s="20">
        <v>0</v>
      </c>
      <c r="Q111" s="20">
        <f t="shared" si="5"/>
        <v>15</v>
      </c>
      <c r="R111" s="21">
        <f t="shared" si="6"/>
        <v>1</v>
      </c>
    </row>
    <row r="112" spans="1:18" ht="15" x14ac:dyDescent="0.25">
      <c r="A112" s="20">
        <f t="shared" si="7"/>
        <v>108</v>
      </c>
      <c r="B112" s="74" t="s">
        <v>47</v>
      </c>
      <c r="C112" s="74" t="s">
        <v>191</v>
      </c>
      <c r="D112" s="20" t="s">
        <v>689</v>
      </c>
      <c r="E112" s="20">
        <v>31</v>
      </c>
      <c r="F112" s="20">
        <v>2</v>
      </c>
      <c r="G112" s="20">
        <v>0</v>
      </c>
      <c r="H112" s="20">
        <v>4</v>
      </c>
      <c r="I112" s="20">
        <v>8</v>
      </c>
      <c r="J112" s="20">
        <v>4</v>
      </c>
      <c r="K112" s="20">
        <v>5</v>
      </c>
      <c r="L112" s="20">
        <v>3</v>
      </c>
      <c r="M112" s="20">
        <v>4</v>
      </c>
      <c r="N112" s="20">
        <v>0</v>
      </c>
      <c r="O112" s="20">
        <f t="shared" si="4"/>
        <v>61</v>
      </c>
      <c r="P112" s="20">
        <v>0</v>
      </c>
      <c r="Q112" s="20">
        <f t="shared" si="5"/>
        <v>61</v>
      </c>
      <c r="R112" s="21">
        <f t="shared" si="6"/>
        <v>1</v>
      </c>
    </row>
    <row r="113" spans="1:22" ht="15" x14ac:dyDescent="0.25">
      <c r="A113" s="20">
        <f t="shared" si="7"/>
        <v>109</v>
      </c>
      <c r="B113" s="74" t="s">
        <v>9</v>
      </c>
      <c r="C113" s="74" t="s">
        <v>191</v>
      </c>
      <c r="D113" s="20" t="s">
        <v>693</v>
      </c>
      <c r="E113" s="20">
        <v>3</v>
      </c>
      <c r="F113" s="20">
        <v>9</v>
      </c>
      <c r="G113" s="20">
        <v>4</v>
      </c>
      <c r="H113" s="20">
        <v>1</v>
      </c>
      <c r="I113" s="20">
        <v>13</v>
      </c>
      <c r="J113" s="20">
        <v>2</v>
      </c>
      <c r="K113" s="20">
        <v>5</v>
      </c>
      <c r="L113" s="20">
        <v>4</v>
      </c>
      <c r="M113" s="20">
        <v>0</v>
      </c>
      <c r="N113" s="20">
        <v>0</v>
      </c>
      <c r="O113" s="20">
        <f t="shared" si="4"/>
        <v>41</v>
      </c>
      <c r="P113" s="20">
        <v>55</v>
      </c>
      <c r="Q113" s="20">
        <f t="shared" si="5"/>
        <v>96</v>
      </c>
      <c r="R113" s="21">
        <f t="shared" si="6"/>
        <v>0.42708333333333331</v>
      </c>
    </row>
    <row r="114" spans="1:22" ht="15" x14ac:dyDescent="0.25">
      <c r="A114" s="20">
        <f t="shared" si="7"/>
        <v>110</v>
      </c>
      <c r="B114" s="74" t="s">
        <v>173</v>
      </c>
      <c r="C114" s="74" t="s">
        <v>190</v>
      </c>
      <c r="D114" s="20" t="s">
        <v>682</v>
      </c>
      <c r="E114" s="20">
        <v>4</v>
      </c>
      <c r="F114" s="20">
        <v>4</v>
      </c>
      <c r="G114" s="20">
        <v>2</v>
      </c>
      <c r="H114" s="20">
        <v>0</v>
      </c>
      <c r="I114" s="20">
        <v>12</v>
      </c>
      <c r="J114" s="20">
        <v>1</v>
      </c>
      <c r="K114" s="20">
        <v>0</v>
      </c>
      <c r="L114" s="20">
        <v>10</v>
      </c>
      <c r="M114" s="20">
        <v>7</v>
      </c>
      <c r="N114" s="20">
        <v>0</v>
      </c>
      <c r="O114" s="20">
        <f t="shared" si="4"/>
        <v>40</v>
      </c>
      <c r="P114" s="20">
        <v>4</v>
      </c>
      <c r="Q114" s="20">
        <f t="shared" si="5"/>
        <v>44</v>
      </c>
      <c r="R114" s="21">
        <f t="shared" si="6"/>
        <v>0.90909090909090906</v>
      </c>
    </row>
    <row r="115" spans="1:22" ht="15" x14ac:dyDescent="0.25">
      <c r="A115" s="20">
        <f t="shared" si="7"/>
        <v>111</v>
      </c>
      <c r="B115" s="74" t="s">
        <v>48</v>
      </c>
      <c r="C115" s="74" t="s">
        <v>206</v>
      </c>
      <c r="D115" s="20" t="s">
        <v>682</v>
      </c>
      <c r="E115" s="20">
        <v>1</v>
      </c>
      <c r="F115" s="20">
        <v>2</v>
      </c>
      <c r="G115" s="20">
        <v>5</v>
      </c>
      <c r="H115" s="20">
        <v>1</v>
      </c>
      <c r="I115" s="20">
        <v>1</v>
      </c>
      <c r="J115" s="20">
        <v>0</v>
      </c>
      <c r="K115" s="20">
        <v>1</v>
      </c>
      <c r="L115" s="20">
        <v>0</v>
      </c>
      <c r="M115" s="20">
        <v>0</v>
      </c>
      <c r="N115" s="20">
        <v>1</v>
      </c>
      <c r="O115" s="20">
        <f t="shared" si="4"/>
        <v>12</v>
      </c>
      <c r="P115" s="20">
        <v>1</v>
      </c>
      <c r="Q115" s="20">
        <f t="shared" si="5"/>
        <v>13</v>
      </c>
      <c r="R115" s="21">
        <f t="shared" si="6"/>
        <v>0.92307692307692313</v>
      </c>
    </row>
    <row r="116" spans="1:22" ht="15" x14ac:dyDescent="0.25">
      <c r="A116" s="20">
        <f t="shared" si="7"/>
        <v>112</v>
      </c>
      <c r="B116" s="74" t="s">
        <v>207</v>
      </c>
      <c r="C116" s="74" t="s">
        <v>197</v>
      </c>
      <c r="D116" s="20" t="s">
        <v>682</v>
      </c>
      <c r="E116" s="20">
        <v>4</v>
      </c>
      <c r="F116" s="20">
        <v>4</v>
      </c>
      <c r="G116" s="20">
        <v>0</v>
      </c>
      <c r="H116" s="20">
        <v>0</v>
      </c>
      <c r="I116" s="20">
        <v>3</v>
      </c>
      <c r="J116" s="20">
        <v>0</v>
      </c>
      <c r="K116" s="20">
        <v>0</v>
      </c>
      <c r="L116" s="20">
        <v>2</v>
      </c>
      <c r="M116" s="20">
        <v>2</v>
      </c>
      <c r="N116" s="20">
        <v>0</v>
      </c>
      <c r="O116" s="20">
        <f t="shared" si="4"/>
        <v>15</v>
      </c>
      <c r="P116" s="20">
        <v>13</v>
      </c>
      <c r="Q116" s="20">
        <f t="shared" si="5"/>
        <v>28</v>
      </c>
      <c r="R116" s="21">
        <f t="shared" si="6"/>
        <v>0.5357142857142857</v>
      </c>
    </row>
    <row r="117" spans="1:22" ht="15" x14ac:dyDescent="0.25">
      <c r="A117" s="20">
        <f t="shared" si="7"/>
        <v>113</v>
      </c>
      <c r="B117" s="74" t="s">
        <v>96</v>
      </c>
      <c r="C117" s="74" t="s">
        <v>190</v>
      </c>
      <c r="D117" s="20" t="s">
        <v>694</v>
      </c>
      <c r="E117" s="20">
        <v>2</v>
      </c>
      <c r="F117" s="20">
        <v>1</v>
      </c>
      <c r="G117" s="20">
        <v>18</v>
      </c>
      <c r="H117" s="20">
        <v>0</v>
      </c>
      <c r="I117" s="20">
        <v>8</v>
      </c>
      <c r="J117" s="20">
        <v>0</v>
      </c>
      <c r="K117" s="20">
        <v>0</v>
      </c>
      <c r="L117" s="20">
        <v>1</v>
      </c>
      <c r="M117" s="20">
        <v>1</v>
      </c>
      <c r="N117" s="20">
        <v>0</v>
      </c>
      <c r="O117" s="20">
        <f t="shared" si="4"/>
        <v>31</v>
      </c>
      <c r="P117" s="20">
        <v>15</v>
      </c>
      <c r="Q117" s="20">
        <f t="shared" si="5"/>
        <v>46</v>
      </c>
      <c r="R117" s="21">
        <f t="shared" si="6"/>
        <v>0.67391304347826086</v>
      </c>
    </row>
    <row r="118" spans="1:22" ht="15" x14ac:dyDescent="0.25">
      <c r="A118" s="20">
        <f t="shared" si="7"/>
        <v>114</v>
      </c>
      <c r="B118" s="74" t="s">
        <v>137</v>
      </c>
      <c r="C118" s="74" t="s">
        <v>190</v>
      </c>
      <c r="D118" s="20" t="s">
        <v>695</v>
      </c>
      <c r="E118" s="20">
        <v>1</v>
      </c>
      <c r="F118" s="20">
        <v>4</v>
      </c>
      <c r="G118" s="20">
        <v>17</v>
      </c>
      <c r="H118" s="20">
        <v>0</v>
      </c>
      <c r="I118" s="20">
        <v>2</v>
      </c>
      <c r="J118" s="20">
        <v>0</v>
      </c>
      <c r="K118" s="20">
        <v>0</v>
      </c>
      <c r="L118" s="20">
        <v>2</v>
      </c>
      <c r="M118" s="20">
        <v>0</v>
      </c>
      <c r="N118" s="20">
        <v>3</v>
      </c>
      <c r="O118" s="20">
        <f t="shared" si="4"/>
        <v>29</v>
      </c>
      <c r="P118" s="20">
        <v>2</v>
      </c>
      <c r="Q118" s="20">
        <f t="shared" si="5"/>
        <v>31</v>
      </c>
      <c r="R118" s="21">
        <f t="shared" si="6"/>
        <v>0.93548387096774188</v>
      </c>
    </row>
    <row r="119" spans="1:22" ht="15" x14ac:dyDescent="0.25">
      <c r="A119" s="20">
        <f t="shared" si="7"/>
        <v>115</v>
      </c>
      <c r="B119" s="76" t="s">
        <v>42</v>
      </c>
      <c r="C119" s="74" t="s">
        <v>190</v>
      </c>
      <c r="D119" s="76" t="s">
        <v>683</v>
      </c>
      <c r="E119" s="74">
        <v>6</v>
      </c>
      <c r="F119" s="74">
        <v>1</v>
      </c>
      <c r="G119" s="74">
        <v>12</v>
      </c>
      <c r="H119" s="74">
        <v>0</v>
      </c>
      <c r="I119" s="74">
        <v>1</v>
      </c>
      <c r="J119" s="74">
        <v>1</v>
      </c>
      <c r="K119" s="74">
        <v>0</v>
      </c>
      <c r="L119" s="74">
        <v>4</v>
      </c>
      <c r="M119" s="74">
        <v>2</v>
      </c>
      <c r="N119" s="74">
        <v>1</v>
      </c>
      <c r="O119" s="74">
        <f t="shared" si="4"/>
        <v>28</v>
      </c>
      <c r="P119" s="74">
        <v>2</v>
      </c>
      <c r="Q119" s="74">
        <f t="shared" si="5"/>
        <v>30</v>
      </c>
      <c r="R119" s="75">
        <f t="shared" si="6"/>
        <v>0.93333333333333335</v>
      </c>
      <c r="S119" s="77"/>
      <c r="T119" s="77"/>
      <c r="U119" s="77"/>
      <c r="V119" s="77"/>
    </row>
    <row r="120" spans="1:22" ht="15" x14ac:dyDescent="0.25">
      <c r="A120" s="20">
        <f t="shared" si="7"/>
        <v>116</v>
      </c>
      <c r="B120" s="74" t="s">
        <v>185</v>
      </c>
      <c r="C120" s="74" t="s">
        <v>190</v>
      </c>
      <c r="D120" s="20" t="s">
        <v>661</v>
      </c>
      <c r="E120" s="20">
        <v>0</v>
      </c>
      <c r="F120" s="20">
        <v>2</v>
      </c>
      <c r="G120" s="20">
        <v>3</v>
      </c>
      <c r="H120" s="20">
        <v>0</v>
      </c>
      <c r="I120" s="20">
        <v>1</v>
      </c>
      <c r="J120" s="20">
        <v>1</v>
      </c>
      <c r="K120" s="20">
        <v>2</v>
      </c>
      <c r="L120" s="20">
        <v>4</v>
      </c>
      <c r="M120" s="20">
        <v>0</v>
      </c>
      <c r="N120" s="20">
        <v>0</v>
      </c>
      <c r="O120" s="20">
        <f t="shared" si="4"/>
        <v>13</v>
      </c>
      <c r="P120" s="20">
        <v>13</v>
      </c>
      <c r="Q120" s="20">
        <f t="shared" si="5"/>
        <v>26</v>
      </c>
      <c r="R120" s="21">
        <f t="shared" si="6"/>
        <v>0.5</v>
      </c>
    </row>
    <row r="121" spans="1:22" ht="15" x14ac:dyDescent="0.25">
      <c r="A121" s="20">
        <f t="shared" si="7"/>
        <v>117</v>
      </c>
      <c r="B121" s="76" t="s">
        <v>95</v>
      </c>
      <c r="C121" s="74" t="s">
        <v>190</v>
      </c>
      <c r="D121" s="76" t="s">
        <v>696</v>
      </c>
      <c r="E121" s="74">
        <v>1</v>
      </c>
      <c r="F121" s="74">
        <v>2</v>
      </c>
      <c r="G121" s="74">
        <v>2</v>
      </c>
      <c r="H121" s="74">
        <v>0</v>
      </c>
      <c r="I121" s="74">
        <v>4</v>
      </c>
      <c r="J121" s="74">
        <v>0</v>
      </c>
      <c r="K121" s="74">
        <v>0</v>
      </c>
      <c r="L121" s="74">
        <v>1</v>
      </c>
      <c r="M121" s="74">
        <v>1</v>
      </c>
      <c r="N121" s="74">
        <v>1</v>
      </c>
      <c r="O121" s="74">
        <f t="shared" si="4"/>
        <v>12</v>
      </c>
      <c r="P121" s="74">
        <v>0</v>
      </c>
      <c r="Q121" s="74">
        <f t="shared" si="5"/>
        <v>12</v>
      </c>
      <c r="R121" s="75">
        <f t="shared" si="6"/>
        <v>1</v>
      </c>
    </row>
    <row r="122" spans="1:22" ht="15" x14ac:dyDescent="0.25">
      <c r="A122" s="20">
        <f t="shared" si="7"/>
        <v>118</v>
      </c>
      <c r="B122" s="74" t="s">
        <v>172</v>
      </c>
      <c r="C122" s="74" t="s">
        <v>190</v>
      </c>
      <c r="D122" s="20" t="s">
        <v>675</v>
      </c>
      <c r="E122" s="20">
        <v>0</v>
      </c>
      <c r="F122" s="20">
        <v>0</v>
      </c>
      <c r="G122" s="20">
        <v>0</v>
      </c>
      <c r="H122" s="20">
        <v>0</v>
      </c>
      <c r="I122" s="20">
        <v>0</v>
      </c>
      <c r="J122" s="20">
        <v>0</v>
      </c>
      <c r="K122" s="20">
        <v>0</v>
      </c>
      <c r="L122" s="20">
        <v>0</v>
      </c>
      <c r="M122" s="20">
        <v>0</v>
      </c>
      <c r="N122" s="20">
        <v>0</v>
      </c>
      <c r="O122" s="20">
        <f t="shared" si="4"/>
        <v>0</v>
      </c>
      <c r="P122" s="20">
        <v>33</v>
      </c>
      <c r="Q122" s="20">
        <f t="shared" si="5"/>
        <v>33</v>
      </c>
      <c r="R122" s="21">
        <f t="shared" si="6"/>
        <v>0</v>
      </c>
    </row>
    <row r="123" spans="1:22" ht="15" x14ac:dyDescent="0.25">
      <c r="A123" s="20">
        <f t="shared" si="7"/>
        <v>119</v>
      </c>
      <c r="B123" s="74" t="s">
        <v>119</v>
      </c>
      <c r="C123" s="74" t="s">
        <v>190</v>
      </c>
      <c r="D123" s="20" t="s">
        <v>686</v>
      </c>
      <c r="E123" s="20">
        <v>8</v>
      </c>
      <c r="F123" s="20">
        <v>4</v>
      </c>
      <c r="G123" s="20">
        <v>14</v>
      </c>
      <c r="H123" s="20">
        <v>0</v>
      </c>
      <c r="I123" s="20">
        <v>2</v>
      </c>
      <c r="J123" s="20">
        <v>0</v>
      </c>
      <c r="K123" s="20">
        <v>3</v>
      </c>
      <c r="L123" s="20">
        <v>0</v>
      </c>
      <c r="M123" s="20">
        <v>1</v>
      </c>
      <c r="N123" s="20">
        <v>0</v>
      </c>
      <c r="O123" s="20">
        <f t="shared" si="4"/>
        <v>32</v>
      </c>
      <c r="P123" s="20">
        <v>2</v>
      </c>
      <c r="Q123" s="20">
        <f t="shared" si="5"/>
        <v>34</v>
      </c>
      <c r="R123" s="21">
        <f t="shared" si="6"/>
        <v>0.94117647058823528</v>
      </c>
    </row>
    <row r="124" spans="1:22" ht="15" x14ac:dyDescent="0.25">
      <c r="A124" s="20">
        <f t="shared" si="7"/>
        <v>120</v>
      </c>
      <c r="B124" s="74" t="s">
        <v>162</v>
      </c>
      <c r="C124" s="74" t="s">
        <v>190</v>
      </c>
      <c r="D124" s="20" t="s">
        <v>685</v>
      </c>
      <c r="E124" s="20">
        <v>1</v>
      </c>
      <c r="F124" s="20">
        <v>0</v>
      </c>
      <c r="G124" s="20">
        <v>5</v>
      </c>
      <c r="H124" s="20">
        <v>1</v>
      </c>
      <c r="I124" s="20">
        <v>5</v>
      </c>
      <c r="J124" s="20">
        <v>3</v>
      </c>
      <c r="K124" s="20">
        <v>2</v>
      </c>
      <c r="L124" s="20">
        <v>0</v>
      </c>
      <c r="M124" s="20">
        <v>0</v>
      </c>
      <c r="N124" s="20">
        <v>0</v>
      </c>
      <c r="O124" s="20">
        <f t="shared" si="4"/>
        <v>17</v>
      </c>
      <c r="P124" s="20">
        <v>2</v>
      </c>
      <c r="Q124" s="20">
        <f t="shared" si="5"/>
        <v>19</v>
      </c>
      <c r="R124" s="21">
        <f t="shared" si="6"/>
        <v>0.89473684210526316</v>
      </c>
    </row>
    <row r="125" spans="1:22" ht="15" x14ac:dyDescent="0.25">
      <c r="A125" s="20">
        <f t="shared" si="7"/>
        <v>121</v>
      </c>
      <c r="B125" s="74" t="s">
        <v>143</v>
      </c>
      <c r="C125" s="74" t="s">
        <v>190</v>
      </c>
      <c r="D125" s="20" t="s">
        <v>670</v>
      </c>
      <c r="E125" s="20">
        <v>1</v>
      </c>
      <c r="F125" s="20">
        <v>0</v>
      </c>
      <c r="G125" s="20">
        <v>0</v>
      </c>
      <c r="H125" s="20">
        <v>0</v>
      </c>
      <c r="I125" s="20">
        <v>7</v>
      </c>
      <c r="J125" s="20">
        <v>1</v>
      </c>
      <c r="K125" s="20">
        <v>4</v>
      </c>
      <c r="L125" s="20">
        <v>0</v>
      </c>
      <c r="M125" s="20">
        <v>1</v>
      </c>
      <c r="N125" s="20">
        <v>9</v>
      </c>
      <c r="O125" s="20">
        <f t="shared" si="4"/>
        <v>23</v>
      </c>
      <c r="P125" s="20">
        <v>17</v>
      </c>
      <c r="Q125" s="20">
        <f t="shared" si="5"/>
        <v>40</v>
      </c>
      <c r="R125" s="21">
        <f t="shared" si="6"/>
        <v>0.57499999999999996</v>
      </c>
    </row>
    <row r="126" spans="1:22" ht="15" x14ac:dyDescent="0.25">
      <c r="A126" s="20">
        <f t="shared" si="7"/>
        <v>122</v>
      </c>
      <c r="B126" s="74" t="s">
        <v>143</v>
      </c>
      <c r="C126" s="74" t="s">
        <v>208</v>
      </c>
      <c r="D126" s="20" t="s">
        <v>670</v>
      </c>
      <c r="E126" s="20">
        <v>4</v>
      </c>
      <c r="F126" s="20">
        <v>0</v>
      </c>
      <c r="G126" s="20">
        <v>0</v>
      </c>
      <c r="H126" s="20">
        <v>1</v>
      </c>
      <c r="I126" s="20">
        <v>4</v>
      </c>
      <c r="J126" s="20">
        <v>2</v>
      </c>
      <c r="K126" s="20">
        <v>1</v>
      </c>
      <c r="L126" s="20">
        <v>1</v>
      </c>
      <c r="M126" s="20">
        <v>2</v>
      </c>
      <c r="N126" s="20">
        <v>5</v>
      </c>
      <c r="O126" s="20">
        <f t="shared" si="4"/>
        <v>20</v>
      </c>
      <c r="P126" s="20">
        <v>10</v>
      </c>
      <c r="Q126" s="20">
        <f t="shared" si="5"/>
        <v>30</v>
      </c>
      <c r="R126" s="21">
        <f t="shared" si="6"/>
        <v>0.66666666666666663</v>
      </c>
    </row>
    <row r="127" spans="1:22" ht="15" x14ac:dyDescent="0.25">
      <c r="A127" s="20">
        <f t="shared" si="7"/>
        <v>123</v>
      </c>
      <c r="B127" s="74" t="s">
        <v>44</v>
      </c>
      <c r="C127" s="74" t="s">
        <v>190</v>
      </c>
      <c r="D127" s="20" t="s">
        <v>697</v>
      </c>
      <c r="E127" s="20">
        <v>0</v>
      </c>
      <c r="F127" s="20">
        <v>22</v>
      </c>
      <c r="G127" s="20">
        <v>2</v>
      </c>
      <c r="H127" s="20">
        <v>0</v>
      </c>
      <c r="I127" s="20">
        <v>0</v>
      </c>
      <c r="J127" s="20">
        <v>0</v>
      </c>
      <c r="K127" s="20">
        <v>0</v>
      </c>
      <c r="L127" s="20">
        <v>5</v>
      </c>
      <c r="M127" s="20">
        <v>4</v>
      </c>
      <c r="N127" s="20">
        <v>6</v>
      </c>
      <c r="O127" s="20">
        <f t="shared" si="4"/>
        <v>39</v>
      </c>
      <c r="P127" s="20">
        <v>1</v>
      </c>
      <c r="Q127" s="20">
        <f t="shared" si="5"/>
        <v>40</v>
      </c>
      <c r="R127" s="21">
        <f t="shared" si="6"/>
        <v>0.97499999999999998</v>
      </c>
    </row>
    <row r="128" spans="1:22" ht="15" x14ac:dyDescent="0.25">
      <c r="A128" s="20">
        <f t="shared" si="7"/>
        <v>124</v>
      </c>
      <c r="B128" s="76" t="s">
        <v>104</v>
      </c>
      <c r="C128" s="74" t="s">
        <v>190</v>
      </c>
      <c r="D128" s="76" t="s">
        <v>669</v>
      </c>
      <c r="E128" s="74">
        <v>0</v>
      </c>
      <c r="F128" s="74">
        <v>3</v>
      </c>
      <c r="G128" s="74">
        <v>6</v>
      </c>
      <c r="H128" s="74">
        <v>0</v>
      </c>
      <c r="I128" s="74">
        <v>5</v>
      </c>
      <c r="J128" s="74">
        <v>0</v>
      </c>
      <c r="K128" s="74">
        <v>0</v>
      </c>
      <c r="L128" s="74">
        <v>3</v>
      </c>
      <c r="M128" s="74">
        <v>0</v>
      </c>
      <c r="N128" s="74">
        <v>0</v>
      </c>
      <c r="O128" s="74">
        <f t="shared" si="4"/>
        <v>17</v>
      </c>
      <c r="P128" s="74">
        <v>33</v>
      </c>
      <c r="Q128" s="74">
        <f t="shared" si="5"/>
        <v>50</v>
      </c>
      <c r="R128" s="75">
        <f t="shared" si="6"/>
        <v>0.34</v>
      </c>
    </row>
    <row r="129" spans="1:18" ht="15" x14ac:dyDescent="0.25">
      <c r="A129" s="20">
        <f t="shared" si="7"/>
        <v>125</v>
      </c>
      <c r="B129" s="74" t="s">
        <v>188</v>
      </c>
      <c r="C129" s="74" t="s">
        <v>190</v>
      </c>
      <c r="D129" s="20" t="s">
        <v>672</v>
      </c>
      <c r="E129" s="20">
        <v>1</v>
      </c>
      <c r="F129" s="20">
        <v>4</v>
      </c>
      <c r="G129" s="20">
        <v>0</v>
      </c>
      <c r="H129" s="20">
        <v>0</v>
      </c>
      <c r="I129" s="20">
        <v>4</v>
      </c>
      <c r="J129" s="20">
        <v>0</v>
      </c>
      <c r="K129" s="20">
        <v>0</v>
      </c>
      <c r="L129" s="20">
        <v>3</v>
      </c>
      <c r="M129" s="20">
        <v>4</v>
      </c>
      <c r="N129" s="20">
        <v>2</v>
      </c>
      <c r="O129" s="20">
        <f t="shared" si="4"/>
        <v>18</v>
      </c>
      <c r="P129" s="20">
        <v>2</v>
      </c>
      <c r="Q129" s="20">
        <f t="shared" si="5"/>
        <v>20</v>
      </c>
      <c r="R129" s="21">
        <f t="shared" si="6"/>
        <v>0.9</v>
      </c>
    </row>
    <row r="130" spans="1:18" ht="15" x14ac:dyDescent="0.25">
      <c r="A130" s="20">
        <f t="shared" si="7"/>
        <v>126</v>
      </c>
      <c r="B130" s="74" t="s">
        <v>87</v>
      </c>
      <c r="C130" s="74" t="s">
        <v>190</v>
      </c>
      <c r="D130" s="20" t="s">
        <v>675</v>
      </c>
      <c r="E130" s="20">
        <v>0</v>
      </c>
      <c r="F130" s="20">
        <v>8</v>
      </c>
      <c r="G130" s="20">
        <v>6</v>
      </c>
      <c r="H130" s="20">
        <v>0</v>
      </c>
      <c r="I130" s="20">
        <v>3</v>
      </c>
      <c r="J130" s="20">
        <v>0</v>
      </c>
      <c r="K130" s="20">
        <v>0</v>
      </c>
      <c r="L130" s="20">
        <v>2</v>
      </c>
      <c r="M130" s="20">
        <v>1</v>
      </c>
      <c r="N130" s="20">
        <v>1</v>
      </c>
      <c r="O130" s="20">
        <f t="shared" si="4"/>
        <v>21</v>
      </c>
      <c r="P130" s="20">
        <v>1</v>
      </c>
      <c r="Q130" s="20">
        <f t="shared" si="5"/>
        <v>22</v>
      </c>
      <c r="R130" s="21">
        <f t="shared" si="6"/>
        <v>0.95454545454545459</v>
      </c>
    </row>
    <row r="131" spans="1:18" ht="15" x14ac:dyDescent="0.25">
      <c r="A131" s="20">
        <f t="shared" si="7"/>
        <v>127</v>
      </c>
      <c r="B131" s="74" t="s">
        <v>169</v>
      </c>
      <c r="C131" s="74" t="s">
        <v>190</v>
      </c>
      <c r="D131" s="20" t="s">
        <v>669</v>
      </c>
      <c r="E131" s="20">
        <v>2</v>
      </c>
      <c r="F131" s="20">
        <v>3</v>
      </c>
      <c r="G131" s="20">
        <v>19</v>
      </c>
      <c r="H131" s="20">
        <v>4</v>
      </c>
      <c r="I131" s="20">
        <v>16</v>
      </c>
      <c r="J131" s="20">
        <v>3</v>
      </c>
      <c r="K131" s="20">
        <v>7</v>
      </c>
      <c r="L131" s="20">
        <v>8</v>
      </c>
      <c r="M131" s="20">
        <v>3</v>
      </c>
      <c r="N131" s="20">
        <v>1</v>
      </c>
      <c r="O131" s="20">
        <f t="shared" si="4"/>
        <v>66</v>
      </c>
      <c r="P131" s="20">
        <v>12</v>
      </c>
      <c r="Q131" s="20">
        <f t="shared" si="5"/>
        <v>78</v>
      </c>
      <c r="R131" s="21">
        <f t="shared" si="6"/>
        <v>0.84615384615384615</v>
      </c>
    </row>
    <row r="132" spans="1:18" ht="15" x14ac:dyDescent="0.25">
      <c r="A132" s="20">
        <f t="shared" si="7"/>
        <v>128</v>
      </c>
      <c r="B132" s="74" t="s">
        <v>186</v>
      </c>
      <c r="C132" s="74" t="s">
        <v>190</v>
      </c>
      <c r="D132" s="20" t="s">
        <v>688</v>
      </c>
      <c r="E132" s="20">
        <v>2</v>
      </c>
      <c r="F132" s="20">
        <v>5</v>
      </c>
      <c r="G132" s="20">
        <v>2</v>
      </c>
      <c r="H132" s="20">
        <v>0</v>
      </c>
      <c r="I132" s="20">
        <v>5</v>
      </c>
      <c r="J132" s="20">
        <v>0</v>
      </c>
      <c r="K132" s="20">
        <v>0</v>
      </c>
      <c r="L132" s="20">
        <v>1</v>
      </c>
      <c r="M132" s="20">
        <v>0</v>
      </c>
      <c r="N132" s="20">
        <v>0</v>
      </c>
      <c r="O132" s="20">
        <f t="shared" si="4"/>
        <v>15</v>
      </c>
      <c r="P132" s="20">
        <v>2</v>
      </c>
      <c r="Q132" s="20">
        <f t="shared" si="5"/>
        <v>17</v>
      </c>
      <c r="R132" s="21">
        <f t="shared" si="6"/>
        <v>0.88235294117647056</v>
      </c>
    </row>
    <row r="133" spans="1:18" ht="15" x14ac:dyDescent="0.25">
      <c r="A133" s="20">
        <f t="shared" si="7"/>
        <v>129</v>
      </c>
      <c r="B133" s="74" t="s">
        <v>82</v>
      </c>
      <c r="C133" s="74" t="s">
        <v>190</v>
      </c>
      <c r="D133" s="20" t="s">
        <v>698</v>
      </c>
      <c r="E133" s="20">
        <v>14</v>
      </c>
      <c r="F133" s="20">
        <v>16</v>
      </c>
      <c r="G133" s="20">
        <v>14</v>
      </c>
      <c r="H133" s="20">
        <v>3</v>
      </c>
      <c r="I133" s="20">
        <v>31</v>
      </c>
      <c r="J133" s="20">
        <v>13</v>
      </c>
      <c r="K133" s="20">
        <v>8</v>
      </c>
      <c r="L133" s="20">
        <v>6</v>
      </c>
      <c r="M133" s="20">
        <v>7</v>
      </c>
      <c r="N133" s="20">
        <v>10</v>
      </c>
      <c r="O133" s="20">
        <f t="shared" ref="O133:O142" si="8">SUM(E133:N133)</f>
        <v>122</v>
      </c>
      <c r="P133" s="20">
        <v>16</v>
      </c>
      <c r="Q133" s="20">
        <f t="shared" ref="Q133:Q142" si="9">SUM(O133:P133)</f>
        <v>138</v>
      </c>
      <c r="R133" s="21">
        <f t="shared" ref="R133:R142" si="10">O133/Q133</f>
        <v>0.88405797101449279</v>
      </c>
    </row>
    <row r="134" spans="1:18" ht="15" x14ac:dyDescent="0.25">
      <c r="A134" s="20">
        <f t="shared" ref="A134:A142" si="11">A133+1</f>
        <v>130</v>
      </c>
      <c r="B134" s="74" t="s">
        <v>73</v>
      </c>
      <c r="C134" s="74" t="s">
        <v>190</v>
      </c>
      <c r="D134" s="20" t="s">
        <v>673</v>
      </c>
      <c r="E134" s="20">
        <v>1</v>
      </c>
      <c r="F134" s="20">
        <v>0</v>
      </c>
      <c r="G134" s="20">
        <v>3</v>
      </c>
      <c r="H134" s="20">
        <v>0</v>
      </c>
      <c r="I134" s="20">
        <v>2</v>
      </c>
      <c r="J134" s="20">
        <v>0</v>
      </c>
      <c r="K134" s="20">
        <v>0</v>
      </c>
      <c r="L134" s="20">
        <v>1</v>
      </c>
      <c r="M134" s="20">
        <v>1</v>
      </c>
      <c r="N134" s="20">
        <v>0</v>
      </c>
      <c r="O134" s="20">
        <f t="shared" si="8"/>
        <v>8</v>
      </c>
      <c r="P134" s="20">
        <v>4</v>
      </c>
      <c r="Q134" s="20">
        <f t="shared" si="9"/>
        <v>12</v>
      </c>
      <c r="R134" s="21">
        <f t="shared" si="10"/>
        <v>0.66666666666666663</v>
      </c>
    </row>
    <row r="135" spans="1:18" ht="15" x14ac:dyDescent="0.25">
      <c r="A135" s="20">
        <f t="shared" si="11"/>
        <v>131</v>
      </c>
      <c r="B135" s="74" t="s">
        <v>72</v>
      </c>
      <c r="C135" s="74" t="s">
        <v>190</v>
      </c>
      <c r="D135" s="20" t="s">
        <v>670</v>
      </c>
      <c r="E135" s="20">
        <v>1</v>
      </c>
      <c r="F135" s="20">
        <v>3</v>
      </c>
      <c r="G135" s="20">
        <v>8</v>
      </c>
      <c r="H135" s="20">
        <v>0</v>
      </c>
      <c r="I135" s="20">
        <v>4</v>
      </c>
      <c r="J135" s="20">
        <v>0</v>
      </c>
      <c r="K135" s="20">
        <v>0</v>
      </c>
      <c r="L135" s="20">
        <v>0</v>
      </c>
      <c r="M135" s="20">
        <v>1</v>
      </c>
      <c r="N135" s="20">
        <v>1</v>
      </c>
      <c r="O135" s="20">
        <f t="shared" si="8"/>
        <v>18</v>
      </c>
      <c r="P135" s="20">
        <v>1</v>
      </c>
      <c r="Q135" s="20">
        <f t="shared" si="9"/>
        <v>19</v>
      </c>
      <c r="R135" s="21">
        <f t="shared" si="10"/>
        <v>0.94736842105263153</v>
      </c>
    </row>
    <row r="136" spans="1:18" ht="15" x14ac:dyDescent="0.25">
      <c r="A136" s="20">
        <f t="shared" si="11"/>
        <v>132</v>
      </c>
      <c r="B136" s="74" t="s">
        <v>88</v>
      </c>
      <c r="C136" s="74" t="s">
        <v>190</v>
      </c>
      <c r="D136" s="20" t="s">
        <v>676</v>
      </c>
      <c r="E136" s="20">
        <v>4</v>
      </c>
      <c r="F136" s="20">
        <v>7</v>
      </c>
      <c r="G136" s="20">
        <v>4</v>
      </c>
      <c r="H136" s="20">
        <v>0</v>
      </c>
      <c r="I136" s="20">
        <v>1</v>
      </c>
      <c r="J136" s="20">
        <v>0</v>
      </c>
      <c r="K136" s="20">
        <v>1</v>
      </c>
      <c r="L136" s="20">
        <v>1</v>
      </c>
      <c r="M136" s="20">
        <v>1</v>
      </c>
      <c r="N136" s="20">
        <v>0</v>
      </c>
      <c r="O136" s="20">
        <f t="shared" si="8"/>
        <v>19</v>
      </c>
      <c r="P136" s="20">
        <v>10</v>
      </c>
      <c r="Q136" s="20">
        <f t="shared" si="9"/>
        <v>29</v>
      </c>
      <c r="R136" s="21">
        <f t="shared" si="10"/>
        <v>0.65517241379310343</v>
      </c>
    </row>
    <row r="137" spans="1:18" ht="15" x14ac:dyDescent="0.25">
      <c r="A137" s="20">
        <f t="shared" si="11"/>
        <v>133</v>
      </c>
      <c r="B137" s="74" t="s">
        <v>97</v>
      </c>
      <c r="C137" s="74" t="s">
        <v>190</v>
      </c>
      <c r="D137" s="20" t="s">
        <v>699</v>
      </c>
      <c r="E137" s="20">
        <v>0</v>
      </c>
      <c r="F137" s="20">
        <v>6</v>
      </c>
      <c r="G137" s="20">
        <v>1</v>
      </c>
      <c r="H137" s="20">
        <v>0</v>
      </c>
      <c r="I137" s="20">
        <v>4</v>
      </c>
      <c r="J137" s="20">
        <v>0</v>
      </c>
      <c r="K137" s="20">
        <v>0</v>
      </c>
      <c r="L137" s="20">
        <v>2</v>
      </c>
      <c r="M137" s="20">
        <v>2</v>
      </c>
      <c r="N137" s="20">
        <v>0</v>
      </c>
      <c r="O137" s="20">
        <f t="shared" si="8"/>
        <v>15</v>
      </c>
      <c r="P137" s="20">
        <v>33</v>
      </c>
      <c r="Q137" s="20">
        <f t="shared" si="9"/>
        <v>48</v>
      </c>
      <c r="R137" s="21">
        <f t="shared" si="10"/>
        <v>0.3125</v>
      </c>
    </row>
    <row r="138" spans="1:18" ht="15" x14ac:dyDescent="0.25">
      <c r="A138" s="20">
        <f t="shared" si="11"/>
        <v>134</v>
      </c>
      <c r="B138" s="74" t="s">
        <v>41</v>
      </c>
      <c r="C138" s="74" t="s">
        <v>190</v>
      </c>
      <c r="D138" s="20" t="s">
        <v>681</v>
      </c>
      <c r="E138" s="20">
        <v>3</v>
      </c>
      <c r="F138" s="20">
        <v>12</v>
      </c>
      <c r="G138" s="20">
        <v>3</v>
      </c>
      <c r="H138" s="20">
        <v>2</v>
      </c>
      <c r="I138" s="20">
        <v>2</v>
      </c>
      <c r="J138" s="20">
        <v>0</v>
      </c>
      <c r="K138" s="20">
        <v>0</v>
      </c>
      <c r="L138" s="20">
        <v>8</v>
      </c>
      <c r="M138" s="20">
        <v>2</v>
      </c>
      <c r="N138" s="20">
        <v>1</v>
      </c>
      <c r="O138" s="20">
        <f t="shared" si="8"/>
        <v>33</v>
      </c>
      <c r="P138" s="20">
        <v>1</v>
      </c>
      <c r="Q138" s="20">
        <f t="shared" si="9"/>
        <v>34</v>
      </c>
      <c r="R138" s="21">
        <f t="shared" si="10"/>
        <v>0.97058823529411764</v>
      </c>
    </row>
    <row r="139" spans="1:18" ht="15" x14ac:dyDescent="0.25">
      <c r="A139" s="20">
        <f t="shared" si="11"/>
        <v>135</v>
      </c>
      <c r="B139" s="74" t="s">
        <v>71</v>
      </c>
      <c r="C139" s="74" t="s">
        <v>190</v>
      </c>
      <c r="D139" s="20" t="s">
        <v>671</v>
      </c>
      <c r="E139" s="20">
        <v>1</v>
      </c>
      <c r="F139" s="20">
        <v>9</v>
      </c>
      <c r="G139" s="20">
        <v>5</v>
      </c>
      <c r="H139" s="20">
        <v>0</v>
      </c>
      <c r="I139" s="20">
        <v>14</v>
      </c>
      <c r="J139" s="20">
        <v>0</v>
      </c>
      <c r="K139" s="20">
        <v>3</v>
      </c>
      <c r="L139" s="20">
        <v>0</v>
      </c>
      <c r="M139" s="20">
        <v>0</v>
      </c>
      <c r="N139" s="20">
        <v>0</v>
      </c>
      <c r="O139" s="20">
        <f t="shared" si="8"/>
        <v>32</v>
      </c>
      <c r="P139" s="20">
        <v>1</v>
      </c>
      <c r="Q139" s="20">
        <f t="shared" si="9"/>
        <v>33</v>
      </c>
      <c r="R139" s="21">
        <f t="shared" si="10"/>
        <v>0.96969696969696972</v>
      </c>
    </row>
    <row r="140" spans="1:18" ht="15" x14ac:dyDescent="0.25">
      <c r="A140" s="20">
        <f t="shared" si="11"/>
        <v>136</v>
      </c>
      <c r="B140" s="74" t="s">
        <v>116</v>
      </c>
      <c r="C140" s="74" t="s">
        <v>190</v>
      </c>
      <c r="D140" s="20" t="s">
        <v>687</v>
      </c>
      <c r="E140" s="20">
        <v>0</v>
      </c>
      <c r="F140" s="20">
        <v>0</v>
      </c>
      <c r="G140" s="20">
        <v>9</v>
      </c>
      <c r="H140" s="20">
        <v>0</v>
      </c>
      <c r="I140" s="20">
        <v>0</v>
      </c>
      <c r="J140" s="20">
        <v>0</v>
      </c>
      <c r="K140" s="20">
        <v>0</v>
      </c>
      <c r="L140" s="20">
        <v>0</v>
      </c>
      <c r="M140" s="20">
        <v>1</v>
      </c>
      <c r="N140" s="20">
        <v>0</v>
      </c>
      <c r="O140" s="20">
        <f t="shared" si="8"/>
        <v>10</v>
      </c>
      <c r="P140" s="20">
        <v>7</v>
      </c>
      <c r="Q140" s="20">
        <f t="shared" si="9"/>
        <v>17</v>
      </c>
      <c r="R140" s="21">
        <f t="shared" si="10"/>
        <v>0.58823529411764708</v>
      </c>
    </row>
    <row r="141" spans="1:18" ht="15" x14ac:dyDescent="0.25">
      <c r="A141" s="20">
        <f t="shared" si="11"/>
        <v>137</v>
      </c>
      <c r="B141" s="74" t="s">
        <v>17</v>
      </c>
      <c r="C141" s="74" t="s">
        <v>209</v>
      </c>
      <c r="D141" s="20" t="s">
        <v>685</v>
      </c>
      <c r="E141" s="20">
        <v>2</v>
      </c>
      <c r="F141" s="20">
        <v>10</v>
      </c>
      <c r="G141" s="20">
        <v>0</v>
      </c>
      <c r="H141" s="20">
        <v>1</v>
      </c>
      <c r="I141" s="20">
        <v>5</v>
      </c>
      <c r="J141" s="20">
        <v>0</v>
      </c>
      <c r="K141" s="20">
        <v>5</v>
      </c>
      <c r="L141" s="20">
        <v>33</v>
      </c>
      <c r="M141" s="20">
        <v>3</v>
      </c>
      <c r="N141" s="20">
        <v>4</v>
      </c>
      <c r="O141" s="20">
        <f t="shared" si="8"/>
        <v>63</v>
      </c>
      <c r="P141" s="20">
        <v>5</v>
      </c>
      <c r="Q141" s="20">
        <f t="shared" si="9"/>
        <v>68</v>
      </c>
      <c r="R141" s="21">
        <f t="shared" si="10"/>
        <v>0.92647058823529416</v>
      </c>
    </row>
    <row r="142" spans="1:18" ht="15" x14ac:dyDescent="0.25">
      <c r="A142" s="20">
        <f t="shared" si="11"/>
        <v>138</v>
      </c>
      <c r="B142" s="74" t="s">
        <v>27</v>
      </c>
      <c r="C142" s="74" t="s">
        <v>190</v>
      </c>
      <c r="D142" s="20" t="s">
        <v>667</v>
      </c>
      <c r="E142" s="20">
        <v>0</v>
      </c>
      <c r="F142" s="20">
        <v>3</v>
      </c>
      <c r="G142" s="20">
        <v>16</v>
      </c>
      <c r="H142" s="20">
        <v>0</v>
      </c>
      <c r="I142" s="20">
        <v>3</v>
      </c>
      <c r="J142" s="20">
        <v>0</v>
      </c>
      <c r="K142" s="20">
        <v>1</v>
      </c>
      <c r="L142" s="20">
        <v>4</v>
      </c>
      <c r="M142" s="20">
        <v>0</v>
      </c>
      <c r="N142" s="20">
        <v>0</v>
      </c>
      <c r="O142" s="20">
        <f t="shared" si="8"/>
        <v>27</v>
      </c>
      <c r="P142" s="20">
        <v>3</v>
      </c>
      <c r="Q142" s="20">
        <f t="shared" si="9"/>
        <v>30</v>
      </c>
      <c r="R142" s="21">
        <f t="shared" si="10"/>
        <v>0.9</v>
      </c>
    </row>
    <row r="143" spans="1:18" ht="15" x14ac:dyDescent="0.25">
      <c r="R143" s="22"/>
    </row>
    <row r="144" spans="1:18" x14ac:dyDescent="0.2">
      <c r="D144" s="78" t="s">
        <v>212</v>
      </c>
      <c r="E144" s="79">
        <f t="shared" ref="E144:Q144" si="12">SUM(E5:E142)</f>
        <v>653</v>
      </c>
      <c r="F144" s="79">
        <f t="shared" si="12"/>
        <v>695</v>
      </c>
      <c r="G144" s="79">
        <f t="shared" si="12"/>
        <v>929</v>
      </c>
      <c r="H144" s="79">
        <f t="shared" si="12"/>
        <v>101</v>
      </c>
      <c r="I144" s="79">
        <f t="shared" si="12"/>
        <v>1010</v>
      </c>
      <c r="J144" s="79">
        <f t="shared" si="12"/>
        <v>135</v>
      </c>
      <c r="K144" s="79">
        <f t="shared" si="12"/>
        <v>318</v>
      </c>
      <c r="L144" s="79">
        <f t="shared" si="12"/>
        <v>376</v>
      </c>
      <c r="M144" s="79">
        <f t="shared" si="12"/>
        <v>220</v>
      </c>
      <c r="N144" s="79">
        <f t="shared" si="12"/>
        <v>265</v>
      </c>
      <c r="O144" s="79">
        <f t="shared" si="12"/>
        <v>4702</v>
      </c>
      <c r="P144" s="79">
        <f t="shared" si="12"/>
        <v>1474</v>
      </c>
      <c r="Q144" s="79">
        <f t="shared" si="12"/>
        <v>6176</v>
      </c>
      <c r="R144" s="80">
        <f>O144/Q144</f>
        <v>0.76133419689119175</v>
      </c>
    </row>
    <row r="145" spans="3:18" x14ac:dyDescent="0.2">
      <c r="D145" s="78" t="s">
        <v>210</v>
      </c>
      <c r="E145" s="79">
        <f t="shared" ref="E145:R145" si="13">AVERAGE(E5:E142)</f>
        <v>4.7318840579710146</v>
      </c>
      <c r="F145" s="79">
        <f t="shared" si="13"/>
        <v>5.0362318840579707</v>
      </c>
      <c r="G145" s="79">
        <f t="shared" si="13"/>
        <v>6.7318840579710146</v>
      </c>
      <c r="H145" s="79">
        <f t="shared" si="13"/>
        <v>0.73188405797101452</v>
      </c>
      <c r="I145" s="79">
        <f t="shared" si="13"/>
        <v>7.3188405797101446</v>
      </c>
      <c r="J145" s="79">
        <f t="shared" si="13"/>
        <v>0.97826086956521741</v>
      </c>
      <c r="K145" s="79">
        <f t="shared" si="13"/>
        <v>2.3043478260869565</v>
      </c>
      <c r="L145" s="79">
        <f t="shared" si="13"/>
        <v>2.7246376811594204</v>
      </c>
      <c r="M145" s="79">
        <f t="shared" si="13"/>
        <v>1.5942028985507246</v>
      </c>
      <c r="N145" s="79">
        <f t="shared" si="13"/>
        <v>1.9202898550724639</v>
      </c>
      <c r="O145" s="79">
        <f t="shared" si="13"/>
        <v>34.072463768115945</v>
      </c>
      <c r="P145" s="79">
        <f t="shared" si="13"/>
        <v>10.681159420289855</v>
      </c>
      <c r="Q145" s="79">
        <f t="shared" si="13"/>
        <v>44.753623188405797</v>
      </c>
      <c r="R145" s="80">
        <f t="shared" si="13"/>
        <v>0.80849297074564008</v>
      </c>
    </row>
    <row r="146" spans="3:18" x14ac:dyDescent="0.2">
      <c r="D146" s="78" t="s">
        <v>700</v>
      </c>
      <c r="E146" s="79">
        <f t="shared" ref="E146:R146" si="14">MEDIAN(E5:E142)</f>
        <v>2</v>
      </c>
      <c r="F146" s="79">
        <f t="shared" si="14"/>
        <v>4</v>
      </c>
      <c r="G146" s="79">
        <f t="shared" si="14"/>
        <v>4.5</v>
      </c>
      <c r="H146" s="79">
        <f t="shared" si="14"/>
        <v>0</v>
      </c>
      <c r="I146" s="79">
        <f t="shared" si="14"/>
        <v>4</v>
      </c>
      <c r="J146" s="79">
        <f t="shared" si="14"/>
        <v>0</v>
      </c>
      <c r="K146" s="79">
        <f t="shared" si="14"/>
        <v>1</v>
      </c>
      <c r="L146" s="79">
        <f t="shared" si="14"/>
        <v>1</v>
      </c>
      <c r="M146" s="79">
        <f t="shared" si="14"/>
        <v>1</v>
      </c>
      <c r="N146" s="79">
        <f t="shared" si="14"/>
        <v>0</v>
      </c>
      <c r="O146" s="79">
        <f t="shared" si="14"/>
        <v>25.5</v>
      </c>
      <c r="P146" s="79">
        <f t="shared" si="14"/>
        <v>4</v>
      </c>
      <c r="Q146" s="79">
        <f t="shared" si="14"/>
        <v>32</v>
      </c>
      <c r="R146" s="80">
        <f t="shared" si="14"/>
        <v>0.87867647058823528</v>
      </c>
    </row>
    <row r="147" spans="3:18" x14ac:dyDescent="0.2">
      <c r="D147" s="78" t="s">
        <v>701</v>
      </c>
      <c r="E147" s="79">
        <f t="shared" ref="E147:R147" si="15">MAX(E5:E142)</f>
        <v>93</v>
      </c>
      <c r="F147" s="79">
        <f t="shared" si="15"/>
        <v>22</v>
      </c>
      <c r="G147" s="79">
        <f t="shared" si="15"/>
        <v>40</v>
      </c>
      <c r="H147" s="79">
        <f t="shared" si="15"/>
        <v>12</v>
      </c>
      <c r="I147" s="79">
        <f t="shared" si="15"/>
        <v>134</v>
      </c>
      <c r="J147" s="79">
        <f t="shared" si="15"/>
        <v>23</v>
      </c>
      <c r="K147" s="79">
        <f t="shared" si="15"/>
        <v>40</v>
      </c>
      <c r="L147" s="79">
        <f t="shared" si="15"/>
        <v>33</v>
      </c>
      <c r="M147" s="79">
        <f t="shared" si="15"/>
        <v>12</v>
      </c>
      <c r="N147" s="79">
        <f t="shared" si="15"/>
        <v>23</v>
      </c>
      <c r="O147" s="79">
        <f t="shared" si="15"/>
        <v>292</v>
      </c>
      <c r="P147" s="79">
        <f t="shared" si="15"/>
        <v>197</v>
      </c>
      <c r="Q147" s="79">
        <f t="shared" si="15"/>
        <v>334</v>
      </c>
      <c r="R147" s="80">
        <f t="shared" si="15"/>
        <v>1</v>
      </c>
    </row>
    <row r="148" spans="3:18" x14ac:dyDescent="0.2">
      <c r="D148" s="78" t="s">
        <v>702</v>
      </c>
      <c r="E148" s="79">
        <f t="shared" ref="E148:R148" si="16">MIN(E5:E142)</f>
        <v>0</v>
      </c>
      <c r="F148" s="79">
        <f t="shared" si="16"/>
        <v>0</v>
      </c>
      <c r="G148" s="79">
        <f t="shared" si="16"/>
        <v>0</v>
      </c>
      <c r="H148" s="79">
        <f t="shared" si="16"/>
        <v>0</v>
      </c>
      <c r="I148" s="79">
        <f t="shared" si="16"/>
        <v>0</v>
      </c>
      <c r="J148" s="79">
        <f t="shared" si="16"/>
        <v>0</v>
      </c>
      <c r="K148" s="79">
        <f t="shared" si="16"/>
        <v>0</v>
      </c>
      <c r="L148" s="79">
        <f t="shared" si="16"/>
        <v>0</v>
      </c>
      <c r="M148" s="79">
        <f t="shared" si="16"/>
        <v>0</v>
      </c>
      <c r="N148" s="79">
        <f t="shared" si="16"/>
        <v>0</v>
      </c>
      <c r="O148" s="79">
        <f t="shared" si="16"/>
        <v>0</v>
      </c>
      <c r="P148" s="79">
        <f t="shared" si="16"/>
        <v>0</v>
      </c>
      <c r="Q148" s="79">
        <f t="shared" si="16"/>
        <v>5</v>
      </c>
      <c r="R148" s="80">
        <f t="shared" si="16"/>
        <v>0</v>
      </c>
    </row>
    <row r="149" spans="3:18" x14ac:dyDescent="0.2">
      <c r="D149" s="78"/>
      <c r="E149" s="81"/>
      <c r="F149" s="81"/>
      <c r="G149" s="81"/>
      <c r="H149" s="81"/>
      <c r="I149" s="81"/>
      <c r="J149" s="81"/>
      <c r="K149" s="81"/>
      <c r="L149" s="81"/>
      <c r="M149" s="81"/>
      <c r="N149" s="81"/>
      <c r="O149" s="78"/>
      <c r="P149" s="81"/>
      <c r="Q149" s="81"/>
      <c r="R149" s="82"/>
    </row>
    <row r="150" spans="3:18" ht="63.75" x14ac:dyDescent="0.2">
      <c r="D150" s="78"/>
      <c r="E150" s="72" t="s">
        <v>703</v>
      </c>
      <c r="F150" s="72" t="s">
        <v>704</v>
      </c>
      <c r="G150" s="72" t="s">
        <v>705</v>
      </c>
      <c r="H150" s="72" t="s">
        <v>706</v>
      </c>
      <c r="I150" s="72" t="s">
        <v>631</v>
      </c>
      <c r="J150" s="72" t="s">
        <v>707</v>
      </c>
      <c r="K150" s="72" t="s">
        <v>633</v>
      </c>
      <c r="L150" s="72" t="s">
        <v>634</v>
      </c>
      <c r="M150" s="72" t="s">
        <v>635</v>
      </c>
      <c r="N150" s="72" t="s">
        <v>636</v>
      </c>
      <c r="O150" s="78"/>
      <c r="P150" s="81"/>
      <c r="Q150" s="81"/>
      <c r="R150" s="82"/>
    </row>
    <row r="151" spans="3:18" x14ac:dyDescent="0.2">
      <c r="D151" s="83" t="s">
        <v>708</v>
      </c>
      <c r="E151" s="80">
        <f t="shared" ref="E151:O151" si="17">E144/$O$144</f>
        <v>0.13887707358570822</v>
      </c>
      <c r="F151" s="80">
        <f t="shared" si="17"/>
        <v>0.147809442790302</v>
      </c>
      <c r="G151" s="80">
        <f t="shared" si="17"/>
        <v>0.19757549978732455</v>
      </c>
      <c r="H151" s="80">
        <f t="shared" si="17"/>
        <v>2.1480221182475542E-2</v>
      </c>
      <c r="I151" s="80">
        <f t="shared" si="17"/>
        <v>0.21480221182475542</v>
      </c>
      <c r="J151" s="80">
        <f t="shared" si="17"/>
        <v>2.8711186729051468E-2</v>
      </c>
      <c r="K151" s="80">
        <f t="shared" si="17"/>
        <v>6.7630795406210129E-2</v>
      </c>
      <c r="L151" s="80">
        <f t="shared" si="17"/>
        <v>7.9965971926839644E-2</v>
      </c>
      <c r="M151" s="80">
        <f t="shared" si="17"/>
        <v>4.6788600595491281E-2</v>
      </c>
      <c r="N151" s="80">
        <f t="shared" si="17"/>
        <v>5.6358996171841771E-2</v>
      </c>
      <c r="O151" s="80">
        <f t="shared" si="17"/>
        <v>1</v>
      </c>
      <c r="R151" s="84" t="s">
        <v>709</v>
      </c>
    </row>
    <row r="152" spans="3:18" x14ac:dyDescent="0.2">
      <c r="C152" s="85"/>
      <c r="D152" s="81"/>
      <c r="E152" s="82"/>
      <c r="F152" s="82"/>
      <c r="G152" s="82"/>
      <c r="H152" s="82"/>
      <c r="I152" s="82"/>
      <c r="J152" s="82"/>
      <c r="K152" s="82"/>
      <c r="L152" s="82"/>
      <c r="M152" s="82"/>
      <c r="N152" s="82"/>
      <c r="O152" s="82"/>
      <c r="R152" s="84"/>
    </row>
    <row r="153" spans="3:18" x14ac:dyDescent="0.2">
      <c r="C153" s="85"/>
      <c r="D153" s="81"/>
      <c r="E153" s="82" t="s">
        <v>710</v>
      </c>
      <c r="F153" s="82" t="s">
        <v>711</v>
      </c>
      <c r="G153" s="82" t="s">
        <v>712</v>
      </c>
      <c r="H153" s="82" t="s">
        <v>713</v>
      </c>
      <c r="I153" s="82" t="s">
        <v>714</v>
      </c>
      <c r="J153" s="82"/>
      <c r="K153" s="82"/>
      <c r="L153" s="82"/>
      <c r="M153" s="82"/>
      <c r="N153" s="82"/>
      <c r="O153" s="82"/>
      <c r="R153" s="84"/>
    </row>
    <row r="154" spans="3:18" x14ac:dyDescent="0.2">
      <c r="C154" s="85"/>
      <c r="D154" s="81"/>
      <c r="E154" s="82">
        <f>E151+F151+G151+H151</f>
        <v>0.50574223734581025</v>
      </c>
      <c r="F154" s="82">
        <f>I151+J151</f>
        <v>0.24351339855380688</v>
      </c>
      <c r="G154" s="82">
        <f>K151+L151</f>
        <v>0.14759676733304977</v>
      </c>
      <c r="H154" s="82">
        <f>M151</f>
        <v>4.6788600595491281E-2</v>
      </c>
      <c r="I154" s="82">
        <f>N151</f>
        <v>5.6358996171841771E-2</v>
      </c>
      <c r="J154" s="82"/>
      <c r="K154" s="82"/>
      <c r="L154" s="82"/>
      <c r="M154" s="82"/>
      <c r="N154" s="82"/>
      <c r="O154" s="82"/>
      <c r="R154" s="84"/>
    </row>
    <row r="155" spans="3:18" ht="15" x14ac:dyDescent="0.25">
      <c r="E155" s="86"/>
      <c r="F155" s="86"/>
      <c r="G155" s="86"/>
      <c r="H155" s="86"/>
      <c r="I155" s="86"/>
      <c r="J155" s="86"/>
      <c r="K155" s="86"/>
      <c r="L155" s="86"/>
      <c r="M155" s="86"/>
      <c r="N155" s="86"/>
      <c r="O155" s="86"/>
      <c r="R155" s="22"/>
    </row>
    <row r="156" spans="3:18" x14ac:dyDescent="0.2">
      <c r="D156" s="87"/>
    </row>
  </sheetData>
  <mergeCells count="5">
    <mergeCell ref="A1:R1"/>
    <mergeCell ref="A2:A3"/>
    <mergeCell ref="B2:B3"/>
    <mergeCell ref="C2:C3"/>
    <mergeCell ref="D2:D3"/>
  </mergeCells>
  <pageMargins left="0.75" right="0.75" top="1" bottom="1" header="0.5" footer="0.5"/>
  <pageSetup scale="9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5"/>
  <sheetViews>
    <sheetView workbookViewId="0">
      <selection activeCell="B2" sqref="B2"/>
    </sheetView>
  </sheetViews>
  <sheetFormatPr defaultRowHeight="15" x14ac:dyDescent="0.25"/>
  <cols>
    <col min="1" max="1" width="47.7109375" customWidth="1"/>
    <col min="2" max="2" width="40.28515625" customWidth="1"/>
    <col min="4" max="4" width="12.5703125" customWidth="1"/>
    <col min="5" max="5" width="11.5703125" customWidth="1"/>
    <col min="6" max="6" width="10.85546875" customWidth="1"/>
    <col min="7" max="7" width="13.28515625" customWidth="1"/>
    <col min="8" max="9" width="11.28515625" customWidth="1"/>
  </cols>
  <sheetData>
    <row r="1" spans="1:9" x14ac:dyDescent="0.25">
      <c r="D1" s="8" t="s">
        <v>715</v>
      </c>
    </row>
    <row r="3" spans="1:9" ht="90" x14ac:dyDescent="0.25">
      <c r="A3" s="88" t="s">
        <v>586</v>
      </c>
      <c r="B3" s="88" t="s">
        <v>570</v>
      </c>
      <c r="C3" s="89" t="s">
        <v>716</v>
      </c>
      <c r="D3" s="89" t="s">
        <v>717</v>
      </c>
      <c r="E3" s="89" t="s">
        <v>718</v>
      </c>
      <c r="F3" s="89" t="s">
        <v>719</v>
      </c>
      <c r="G3" s="90" t="s">
        <v>720</v>
      </c>
      <c r="H3" s="90" t="s">
        <v>721</v>
      </c>
      <c r="I3" s="90" t="s">
        <v>722</v>
      </c>
    </row>
    <row r="4" spans="1:9" x14ac:dyDescent="0.25">
      <c r="A4" s="91" t="s">
        <v>184</v>
      </c>
      <c r="B4" s="91" t="s">
        <v>35</v>
      </c>
      <c r="C4" s="91">
        <v>135</v>
      </c>
      <c r="D4" s="91">
        <v>120</v>
      </c>
      <c r="E4" s="91">
        <v>128</v>
      </c>
      <c r="F4" s="91">
        <v>133</v>
      </c>
      <c r="G4" s="91">
        <v>89</v>
      </c>
      <c r="H4" s="91">
        <v>95</v>
      </c>
      <c r="I4" s="91">
        <v>99</v>
      </c>
    </row>
    <row r="5" spans="1:9" x14ac:dyDescent="0.25">
      <c r="A5" s="92" t="s">
        <v>82</v>
      </c>
      <c r="B5" s="93" t="s">
        <v>14</v>
      </c>
      <c r="C5" s="91">
        <v>135</v>
      </c>
      <c r="D5" s="91">
        <v>103</v>
      </c>
      <c r="E5" s="91">
        <v>120</v>
      </c>
      <c r="F5" s="91">
        <v>125</v>
      </c>
      <c r="G5" s="91">
        <v>76</v>
      </c>
      <c r="H5" s="91">
        <v>89</v>
      </c>
      <c r="I5" s="91">
        <v>93</v>
      </c>
    </row>
    <row r="6" spans="1:9" x14ac:dyDescent="0.25">
      <c r="A6" s="65" t="s">
        <v>577</v>
      </c>
      <c r="B6" s="65" t="s">
        <v>14</v>
      </c>
      <c r="C6" s="91">
        <v>139</v>
      </c>
      <c r="D6" s="91">
        <v>36</v>
      </c>
      <c r="E6" s="91">
        <v>83</v>
      </c>
      <c r="F6" s="91">
        <v>112</v>
      </c>
      <c r="G6" s="91">
        <v>26</v>
      </c>
      <c r="H6" s="91">
        <v>60</v>
      </c>
      <c r="I6" s="91">
        <v>81</v>
      </c>
    </row>
    <row r="7" spans="1:9" x14ac:dyDescent="0.25">
      <c r="A7" s="91" t="s">
        <v>182</v>
      </c>
      <c r="B7" s="91" t="s">
        <v>14</v>
      </c>
      <c r="C7" s="91">
        <v>139</v>
      </c>
      <c r="D7" s="91">
        <v>91</v>
      </c>
      <c r="E7" s="91">
        <v>109</v>
      </c>
      <c r="F7" s="91">
        <v>109</v>
      </c>
      <c r="G7" s="91">
        <v>65</v>
      </c>
      <c r="H7" s="91">
        <v>78</v>
      </c>
      <c r="I7" s="91">
        <v>78</v>
      </c>
    </row>
    <row r="8" spans="1:9" x14ac:dyDescent="0.25">
      <c r="A8" s="92" t="s">
        <v>64</v>
      </c>
      <c r="B8" s="93" t="s">
        <v>35</v>
      </c>
      <c r="C8" s="91">
        <v>149</v>
      </c>
      <c r="D8" s="91">
        <v>122</v>
      </c>
      <c r="E8" s="91">
        <v>141</v>
      </c>
      <c r="F8" s="91">
        <v>144</v>
      </c>
      <c r="G8" s="91">
        <v>82</v>
      </c>
      <c r="H8" s="91">
        <v>95</v>
      </c>
      <c r="I8" s="91">
        <v>97</v>
      </c>
    </row>
    <row r="9" spans="1:9" x14ac:dyDescent="0.25">
      <c r="A9" s="91" t="s">
        <v>114</v>
      </c>
      <c r="B9" s="91" t="s">
        <v>260</v>
      </c>
      <c r="C9" s="91">
        <v>161</v>
      </c>
      <c r="D9" s="91">
        <v>25</v>
      </c>
      <c r="E9" s="91">
        <v>64</v>
      </c>
      <c r="F9" s="91">
        <v>86</v>
      </c>
      <c r="G9" s="91">
        <v>16</v>
      </c>
      <c r="H9" s="91">
        <v>40</v>
      </c>
      <c r="I9" s="91">
        <v>53</v>
      </c>
    </row>
    <row r="10" spans="1:9" x14ac:dyDescent="0.25">
      <c r="A10" s="91" t="s">
        <v>13</v>
      </c>
      <c r="B10" s="91" t="s">
        <v>14</v>
      </c>
      <c r="C10" s="91">
        <v>166</v>
      </c>
      <c r="D10" s="91">
        <v>89</v>
      </c>
      <c r="E10" s="91">
        <v>109</v>
      </c>
      <c r="F10" s="91">
        <v>127</v>
      </c>
      <c r="G10" s="91">
        <v>54</v>
      </c>
      <c r="H10" s="91">
        <v>66</v>
      </c>
      <c r="I10" s="91">
        <v>77</v>
      </c>
    </row>
    <row r="11" spans="1:9" x14ac:dyDescent="0.25">
      <c r="A11" s="65" t="s">
        <v>582</v>
      </c>
      <c r="B11" s="91" t="s">
        <v>14</v>
      </c>
      <c r="C11" s="91">
        <v>168</v>
      </c>
      <c r="D11" s="91">
        <v>6</v>
      </c>
      <c r="E11" s="91">
        <v>26</v>
      </c>
      <c r="F11" s="91">
        <v>63</v>
      </c>
      <c r="G11" s="91">
        <v>4</v>
      </c>
      <c r="H11" s="91">
        <v>15</v>
      </c>
      <c r="I11" s="91">
        <v>38</v>
      </c>
    </row>
    <row r="12" spans="1:9" x14ac:dyDescent="0.25">
      <c r="A12" s="91" t="s">
        <v>120</v>
      </c>
      <c r="B12" s="91" t="s">
        <v>14</v>
      </c>
      <c r="C12" s="91">
        <v>291</v>
      </c>
      <c r="D12" s="91">
        <v>189</v>
      </c>
      <c r="E12" s="91">
        <v>251</v>
      </c>
      <c r="F12" s="91">
        <v>258</v>
      </c>
      <c r="G12" s="91">
        <v>65</v>
      </c>
      <c r="H12" s="91">
        <v>86</v>
      </c>
      <c r="I12" s="91">
        <v>89</v>
      </c>
    </row>
    <row r="13" spans="1:9" x14ac:dyDescent="0.25">
      <c r="A13" s="91" t="s">
        <v>576</v>
      </c>
      <c r="B13" s="91" t="s">
        <v>14</v>
      </c>
      <c r="C13" s="91">
        <v>362</v>
      </c>
      <c r="D13" s="91">
        <v>350</v>
      </c>
      <c r="E13" s="91">
        <v>352</v>
      </c>
      <c r="F13" s="91">
        <v>352</v>
      </c>
      <c r="G13" s="91">
        <v>97</v>
      </c>
      <c r="H13" s="91">
        <v>97</v>
      </c>
      <c r="I13" s="91">
        <v>97</v>
      </c>
    </row>
    <row r="14" spans="1:9" x14ac:dyDescent="0.25">
      <c r="A14" s="91" t="s">
        <v>117</v>
      </c>
      <c r="B14" s="91" t="s">
        <v>14</v>
      </c>
      <c r="C14" s="91">
        <v>384</v>
      </c>
      <c r="D14" s="91">
        <v>65</v>
      </c>
      <c r="E14" s="91">
        <v>124</v>
      </c>
      <c r="F14" s="91">
        <v>160</v>
      </c>
      <c r="G14" s="91">
        <v>17</v>
      </c>
      <c r="H14" s="91">
        <v>32</v>
      </c>
      <c r="I14" s="91">
        <v>42</v>
      </c>
    </row>
    <row r="15" spans="1:9" x14ac:dyDescent="0.25">
      <c r="A15" s="91" t="s">
        <v>67</v>
      </c>
      <c r="B15" s="91" t="s">
        <v>14</v>
      </c>
      <c r="C15" s="91">
        <v>54</v>
      </c>
      <c r="D15" s="91">
        <v>19</v>
      </c>
      <c r="E15" s="91">
        <v>26</v>
      </c>
      <c r="F15" s="91">
        <v>27</v>
      </c>
      <c r="G15" s="91">
        <v>35</v>
      </c>
      <c r="H15" s="91">
        <v>48</v>
      </c>
      <c r="I15" s="91">
        <v>50</v>
      </c>
    </row>
    <row r="16" spans="1:9" x14ac:dyDescent="0.25">
      <c r="A16" s="92" t="s">
        <v>581</v>
      </c>
      <c r="B16" s="93" t="s">
        <v>14</v>
      </c>
      <c r="C16" s="91">
        <v>54</v>
      </c>
      <c r="D16" s="91">
        <v>27</v>
      </c>
      <c r="E16" s="91">
        <v>40</v>
      </c>
      <c r="F16" s="91">
        <v>42</v>
      </c>
      <c r="G16" s="91">
        <v>50</v>
      </c>
      <c r="H16" s="91">
        <v>74</v>
      </c>
      <c r="I16" s="91">
        <v>78</v>
      </c>
    </row>
    <row r="17" spans="1:9" x14ac:dyDescent="0.25">
      <c r="A17" s="94" t="s">
        <v>98</v>
      </c>
      <c r="B17" s="94" t="s">
        <v>14</v>
      </c>
      <c r="C17" s="91">
        <v>59</v>
      </c>
      <c r="D17" s="91">
        <v>28</v>
      </c>
      <c r="E17" s="91">
        <v>49</v>
      </c>
      <c r="F17" s="91">
        <v>59</v>
      </c>
      <c r="G17" s="91">
        <v>47</v>
      </c>
      <c r="H17" s="91">
        <v>83</v>
      </c>
      <c r="I17" s="91">
        <v>100</v>
      </c>
    </row>
    <row r="18" spans="1:9" x14ac:dyDescent="0.25">
      <c r="A18" s="65" t="s">
        <v>91</v>
      </c>
      <c r="B18" s="91" t="s">
        <v>14</v>
      </c>
      <c r="C18" s="91">
        <v>60</v>
      </c>
      <c r="D18" s="91">
        <v>21</v>
      </c>
      <c r="E18" s="91">
        <v>39</v>
      </c>
      <c r="F18" s="91">
        <v>37</v>
      </c>
      <c r="G18" s="91">
        <v>35</v>
      </c>
      <c r="H18" s="91">
        <v>65</v>
      </c>
      <c r="I18" s="91">
        <v>62</v>
      </c>
    </row>
    <row r="19" spans="1:9" x14ac:dyDescent="0.25">
      <c r="A19" s="91" t="s">
        <v>142</v>
      </c>
      <c r="B19" s="91" t="s">
        <v>14</v>
      </c>
      <c r="C19" s="91">
        <v>61</v>
      </c>
      <c r="D19" s="91">
        <v>59</v>
      </c>
      <c r="E19" s="91">
        <v>60</v>
      </c>
      <c r="F19" s="91">
        <v>60</v>
      </c>
      <c r="G19" s="91">
        <v>97</v>
      </c>
      <c r="H19" s="91">
        <v>98</v>
      </c>
      <c r="I19" s="91">
        <v>98</v>
      </c>
    </row>
    <row r="20" spans="1:9" x14ac:dyDescent="0.25">
      <c r="A20" s="91" t="s">
        <v>121</v>
      </c>
      <c r="B20" s="91" t="s">
        <v>14</v>
      </c>
      <c r="C20" s="91">
        <v>62</v>
      </c>
      <c r="D20" s="91">
        <v>7</v>
      </c>
      <c r="E20" s="91">
        <v>19</v>
      </c>
      <c r="F20" s="91">
        <v>24</v>
      </c>
      <c r="G20" s="91">
        <v>11</v>
      </c>
      <c r="H20" s="91">
        <v>31</v>
      </c>
      <c r="I20" s="91">
        <v>39</v>
      </c>
    </row>
    <row r="21" spans="1:9" x14ac:dyDescent="0.25">
      <c r="A21" s="91" t="s">
        <v>71</v>
      </c>
      <c r="B21" s="91" t="s">
        <v>14</v>
      </c>
      <c r="C21" s="91">
        <v>62</v>
      </c>
      <c r="D21" s="91">
        <v>21</v>
      </c>
      <c r="E21" s="91">
        <v>35</v>
      </c>
      <c r="F21" s="91">
        <v>42</v>
      </c>
      <c r="G21" s="91">
        <v>34</v>
      </c>
      <c r="H21" s="91">
        <v>56</v>
      </c>
      <c r="I21" s="91">
        <v>68</v>
      </c>
    </row>
    <row r="22" spans="1:9" x14ac:dyDescent="0.25">
      <c r="A22" s="91" t="s">
        <v>99</v>
      </c>
      <c r="B22" s="91" t="s">
        <v>14</v>
      </c>
      <c r="C22" s="91">
        <v>63</v>
      </c>
      <c r="D22" s="91">
        <v>42</v>
      </c>
      <c r="E22" s="91">
        <v>43</v>
      </c>
      <c r="F22" s="91">
        <v>44</v>
      </c>
      <c r="G22" s="91">
        <v>67</v>
      </c>
      <c r="H22" s="91">
        <v>68</v>
      </c>
      <c r="I22" s="91">
        <v>70</v>
      </c>
    </row>
    <row r="23" spans="1:9" x14ac:dyDescent="0.25">
      <c r="A23" s="91" t="s">
        <v>174</v>
      </c>
      <c r="B23" s="91" t="s">
        <v>35</v>
      </c>
      <c r="C23" s="91">
        <v>63</v>
      </c>
      <c r="D23" s="91">
        <v>27</v>
      </c>
      <c r="E23" s="91">
        <v>40</v>
      </c>
      <c r="F23" s="91">
        <v>48</v>
      </c>
      <c r="G23" s="91">
        <v>43</v>
      </c>
      <c r="H23" s="91">
        <v>63</v>
      </c>
      <c r="I23" s="91">
        <v>76</v>
      </c>
    </row>
    <row r="24" spans="1:9" x14ac:dyDescent="0.25">
      <c r="A24" s="91" t="s">
        <v>37</v>
      </c>
      <c r="B24" s="91" t="s">
        <v>14</v>
      </c>
      <c r="C24" s="91">
        <v>64</v>
      </c>
      <c r="D24" s="91">
        <v>23</v>
      </c>
      <c r="E24" s="91">
        <v>26</v>
      </c>
      <c r="F24" s="91">
        <v>37</v>
      </c>
      <c r="G24" s="91">
        <v>36</v>
      </c>
      <c r="H24" s="91">
        <v>41</v>
      </c>
      <c r="I24" s="91">
        <v>58</v>
      </c>
    </row>
    <row r="25" spans="1:9" x14ac:dyDescent="0.25">
      <c r="A25" s="91" t="s">
        <v>55</v>
      </c>
      <c r="B25" s="91" t="s">
        <v>14</v>
      </c>
      <c r="C25" s="91">
        <v>64</v>
      </c>
      <c r="D25" s="91">
        <v>42</v>
      </c>
      <c r="E25" s="91">
        <v>59</v>
      </c>
      <c r="F25" s="91">
        <v>60</v>
      </c>
      <c r="G25" s="91">
        <v>66</v>
      </c>
      <c r="H25" s="91">
        <v>92</v>
      </c>
      <c r="I25" s="91">
        <v>94</v>
      </c>
    </row>
    <row r="26" spans="1:9" x14ac:dyDescent="0.25">
      <c r="A26" s="91" t="s">
        <v>23</v>
      </c>
      <c r="B26" s="91" t="s">
        <v>14</v>
      </c>
      <c r="C26" s="91">
        <v>65</v>
      </c>
      <c r="D26" s="91">
        <v>27</v>
      </c>
      <c r="E26" s="91">
        <v>47</v>
      </c>
      <c r="F26" s="91">
        <v>59</v>
      </c>
      <c r="G26" s="91">
        <v>42</v>
      </c>
      <c r="H26" s="91">
        <v>72</v>
      </c>
      <c r="I26" s="91">
        <v>91</v>
      </c>
    </row>
    <row r="27" spans="1:9" x14ac:dyDescent="0.25">
      <c r="A27" s="91" t="s">
        <v>592</v>
      </c>
      <c r="B27" s="91" t="s">
        <v>154</v>
      </c>
      <c r="C27" s="91">
        <v>67</v>
      </c>
      <c r="D27" s="91">
        <v>39</v>
      </c>
      <c r="E27" s="91">
        <v>48</v>
      </c>
      <c r="F27" s="91">
        <v>48</v>
      </c>
      <c r="G27" s="91">
        <v>58</v>
      </c>
      <c r="H27" s="91">
        <v>72</v>
      </c>
      <c r="I27" s="91">
        <v>72</v>
      </c>
    </row>
    <row r="28" spans="1:9" x14ac:dyDescent="0.25">
      <c r="A28" s="91" t="s">
        <v>170</v>
      </c>
      <c r="B28" s="91" t="s">
        <v>14</v>
      </c>
      <c r="C28" s="91">
        <v>72</v>
      </c>
      <c r="D28" s="91">
        <v>22</v>
      </c>
      <c r="E28" s="91">
        <v>32</v>
      </c>
      <c r="F28" s="91">
        <v>41</v>
      </c>
      <c r="G28" s="91">
        <v>31</v>
      </c>
      <c r="H28" s="91">
        <v>44</v>
      </c>
      <c r="I28" s="91">
        <v>57</v>
      </c>
    </row>
    <row r="29" spans="1:9" x14ac:dyDescent="0.25">
      <c r="A29" s="91" t="s">
        <v>58</v>
      </c>
      <c r="B29" s="91" t="s">
        <v>14</v>
      </c>
      <c r="C29" s="91">
        <v>74</v>
      </c>
      <c r="D29" s="91">
        <v>57</v>
      </c>
      <c r="E29" s="91">
        <v>61</v>
      </c>
      <c r="F29" s="91">
        <v>74</v>
      </c>
      <c r="G29" s="91">
        <v>77</v>
      </c>
      <c r="H29" s="91">
        <v>82</v>
      </c>
      <c r="I29" s="91">
        <v>100</v>
      </c>
    </row>
    <row r="30" spans="1:9" x14ac:dyDescent="0.25">
      <c r="A30" s="91" t="s">
        <v>104</v>
      </c>
      <c r="B30" s="91" t="s">
        <v>14</v>
      </c>
      <c r="C30" s="91">
        <v>78</v>
      </c>
      <c r="D30" s="91">
        <v>61</v>
      </c>
      <c r="E30" s="91">
        <v>70</v>
      </c>
      <c r="F30" s="91">
        <v>70</v>
      </c>
      <c r="G30" s="91">
        <v>78</v>
      </c>
      <c r="H30" s="91">
        <v>90</v>
      </c>
      <c r="I30" s="91">
        <v>90</v>
      </c>
    </row>
    <row r="31" spans="1:9" x14ac:dyDescent="0.25">
      <c r="A31" s="91" t="s">
        <v>74</v>
      </c>
      <c r="B31" s="91" t="s">
        <v>14</v>
      </c>
      <c r="C31" s="91">
        <v>81</v>
      </c>
      <c r="D31" s="91">
        <v>21</v>
      </c>
      <c r="E31" s="91">
        <v>47</v>
      </c>
      <c r="F31" s="91">
        <v>81</v>
      </c>
      <c r="G31" s="91">
        <v>26</v>
      </c>
      <c r="H31" s="91">
        <v>58</v>
      </c>
      <c r="I31" s="91">
        <v>100</v>
      </c>
    </row>
    <row r="32" spans="1:9" x14ac:dyDescent="0.25">
      <c r="A32" s="91" t="s">
        <v>169</v>
      </c>
      <c r="B32" s="91" t="s">
        <v>14</v>
      </c>
      <c r="C32" s="91">
        <v>81</v>
      </c>
      <c r="D32" s="91">
        <v>55</v>
      </c>
      <c r="E32" s="91">
        <v>72</v>
      </c>
      <c r="F32" s="91">
        <v>76</v>
      </c>
      <c r="G32" s="91">
        <v>68</v>
      </c>
      <c r="H32" s="91">
        <v>89</v>
      </c>
      <c r="I32" s="91">
        <v>94</v>
      </c>
    </row>
    <row r="33" spans="1:9" x14ac:dyDescent="0.25">
      <c r="A33" s="91" t="s">
        <v>122</v>
      </c>
      <c r="B33" s="91" t="s">
        <v>14</v>
      </c>
      <c r="C33" s="91">
        <v>85</v>
      </c>
      <c r="D33" s="91">
        <v>21</v>
      </c>
      <c r="E33" s="91">
        <v>57</v>
      </c>
      <c r="F33" s="91">
        <v>68</v>
      </c>
      <c r="G33" s="91">
        <v>25</v>
      </c>
      <c r="H33" s="91">
        <v>67</v>
      </c>
      <c r="I33" s="91">
        <v>80</v>
      </c>
    </row>
    <row r="34" spans="1:9" x14ac:dyDescent="0.25">
      <c r="A34" s="91" t="s">
        <v>140</v>
      </c>
      <c r="B34" s="91" t="s">
        <v>14</v>
      </c>
      <c r="C34" s="91">
        <v>91</v>
      </c>
      <c r="D34" s="91">
        <v>18</v>
      </c>
      <c r="E34" s="91">
        <v>25</v>
      </c>
      <c r="F34" s="91">
        <v>28</v>
      </c>
      <c r="G34" s="91">
        <v>20</v>
      </c>
      <c r="H34" s="91">
        <v>27</v>
      </c>
      <c r="I34" s="91">
        <v>31</v>
      </c>
    </row>
    <row r="35" spans="1:9" x14ac:dyDescent="0.25">
      <c r="A35" s="92" t="s">
        <v>9</v>
      </c>
      <c r="B35" s="93" t="s">
        <v>10</v>
      </c>
      <c r="C35" s="91">
        <v>92</v>
      </c>
      <c r="D35" s="91">
        <v>50</v>
      </c>
      <c r="E35" s="91">
        <v>73</v>
      </c>
      <c r="F35" s="91">
        <v>76</v>
      </c>
      <c r="G35" s="91">
        <v>54</v>
      </c>
      <c r="H35" s="91">
        <v>79</v>
      </c>
      <c r="I35" s="91">
        <v>83</v>
      </c>
    </row>
    <row r="36" spans="1:9" x14ac:dyDescent="0.25">
      <c r="A36" s="91" t="s">
        <v>76</v>
      </c>
      <c r="B36" s="91" t="s">
        <v>105</v>
      </c>
      <c r="C36" s="91">
        <v>93</v>
      </c>
      <c r="D36" s="91">
        <v>24</v>
      </c>
      <c r="E36" s="91">
        <v>42</v>
      </c>
      <c r="F36" s="91">
        <v>60</v>
      </c>
      <c r="G36" s="91">
        <v>26</v>
      </c>
      <c r="H36" s="91">
        <v>45</v>
      </c>
      <c r="I36" s="91">
        <v>65</v>
      </c>
    </row>
    <row r="37" spans="1:9" x14ac:dyDescent="0.25">
      <c r="A37" s="92" t="s">
        <v>261</v>
      </c>
      <c r="B37" s="93" t="s">
        <v>10</v>
      </c>
      <c r="C37" s="91">
        <v>94</v>
      </c>
      <c r="D37" s="91">
        <v>31</v>
      </c>
      <c r="E37" s="91">
        <v>62</v>
      </c>
      <c r="F37" s="91">
        <v>71</v>
      </c>
      <c r="G37" s="91">
        <v>33</v>
      </c>
      <c r="H37" s="91">
        <v>66</v>
      </c>
      <c r="I37" s="91">
        <v>76</v>
      </c>
    </row>
    <row r="38" spans="1:9" x14ac:dyDescent="0.25">
      <c r="A38" s="91" t="s">
        <v>34</v>
      </c>
      <c r="B38" s="91" t="s">
        <v>35</v>
      </c>
      <c r="C38" s="91">
        <v>95</v>
      </c>
      <c r="D38" s="91">
        <v>61</v>
      </c>
      <c r="E38" s="91">
        <v>68</v>
      </c>
      <c r="F38" s="91">
        <v>73</v>
      </c>
      <c r="G38" s="91">
        <v>64</v>
      </c>
      <c r="H38" s="91">
        <v>72</v>
      </c>
      <c r="I38" s="91">
        <v>77</v>
      </c>
    </row>
    <row r="39" spans="1:9" x14ac:dyDescent="0.25">
      <c r="A39" s="91" t="s">
        <v>32</v>
      </c>
      <c r="B39" s="91" t="s">
        <v>14</v>
      </c>
      <c r="C39" s="91">
        <v>105</v>
      </c>
      <c r="D39" s="91">
        <v>45</v>
      </c>
      <c r="E39" s="91">
        <v>67</v>
      </c>
      <c r="F39" s="91">
        <v>69</v>
      </c>
      <c r="G39" s="91">
        <v>43</v>
      </c>
      <c r="H39" s="91">
        <v>64</v>
      </c>
      <c r="I39" s="91">
        <v>66</v>
      </c>
    </row>
    <row r="40" spans="1:9" x14ac:dyDescent="0.25">
      <c r="A40" s="91" t="s">
        <v>126</v>
      </c>
      <c r="B40" s="91" t="s">
        <v>14</v>
      </c>
      <c r="C40" s="91">
        <v>109</v>
      </c>
      <c r="D40" s="91">
        <v>55</v>
      </c>
      <c r="E40" s="91">
        <v>80</v>
      </c>
      <c r="F40" s="91">
        <v>92</v>
      </c>
      <c r="G40" s="91">
        <v>50</v>
      </c>
      <c r="H40" s="91">
        <v>73</v>
      </c>
      <c r="I40" s="91">
        <v>84</v>
      </c>
    </row>
    <row r="41" spans="1:9" x14ac:dyDescent="0.25">
      <c r="A41" s="91" t="s">
        <v>60</v>
      </c>
      <c r="B41" s="91" t="s">
        <v>61</v>
      </c>
      <c r="C41" s="91">
        <v>114</v>
      </c>
      <c r="D41" s="91">
        <v>108</v>
      </c>
      <c r="E41" s="91">
        <v>110</v>
      </c>
      <c r="F41" s="91">
        <v>111</v>
      </c>
      <c r="G41" s="91">
        <v>95</v>
      </c>
      <c r="H41" s="91">
        <v>96</v>
      </c>
      <c r="I41" s="91">
        <v>97</v>
      </c>
    </row>
    <row r="42" spans="1:9" x14ac:dyDescent="0.25">
      <c r="A42" s="91" t="s">
        <v>147</v>
      </c>
      <c r="B42" s="91" t="s">
        <v>14</v>
      </c>
      <c r="C42" s="91">
        <v>121</v>
      </c>
      <c r="D42" s="91">
        <v>42</v>
      </c>
      <c r="E42" s="91">
        <v>79</v>
      </c>
      <c r="F42" s="91">
        <v>93</v>
      </c>
      <c r="G42" s="91">
        <v>35</v>
      </c>
      <c r="H42" s="91">
        <v>65</v>
      </c>
      <c r="I42" s="91">
        <v>77</v>
      </c>
    </row>
    <row r="43" spans="1:9" x14ac:dyDescent="0.25">
      <c r="A43" s="91" t="s">
        <v>290</v>
      </c>
      <c r="B43" s="91" t="s">
        <v>14</v>
      </c>
      <c r="C43" s="91">
        <v>45</v>
      </c>
      <c r="D43" s="91">
        <v>33</v>
      </c>
      <c r="E43" s="91">
        <v>40</v>
      </c>
      <c r="F43" s="91">
        <v>42</v>
      </c>
      <c r="G43" s="91">
        <v>73</v>
      </c>
      <c r="H43" s="91">
        <v>89</v>
      </c>
      <c r="I43" s="91">
        <v>93</v>
      </c>
    </row>
    <row r="44" spans="1:9" x14ac:dyDescent="0.25">
      <c r="A44" s="91" t="s">
        <v>165</v>
      </c>
      <c r="B44" s="91" t="s">
        <v>14</v>
      </c>
      <c r="C44" s="91">
        <v>47</v>
      </c>
      <c r="D44" s="91">
        <v>11</v>
      </c>
      <c r="E44" s="91">
        <v>29</v>
      </c>
      <c r="F44" s="91">
        <v>40</v>
      </c>
      <c r="G44" s="91">
        <v>23</v>
      </c>
      <c r="H44" s="91">
        <v>62</v>
      </c>
      <c r="I44" s="91">
        <v>85</v>
      </c>
    </row>
    <row r="45" spans="1:9" x14ac:dyDescent="0.25">
      <c r="A45" s="91" t="s">
        <v>185</v>
      </c>
      <c r="B45" s="91" t="s">
        <v>14</v>
      </c>
      <c r="C45" s="91">
        <v>47</v>
      </c>
      <c r="D45" s="91">
        <v>15</v>
      </c>
      <c r="E45" s="91">
        <v>30</v>
      </c>
      <c r="F45" s="91">
        <v>37</v>
      </c>
      <c r="G45" s="91">
        <v>32</v>
      </c>
      <c r="H45" s="91">
        <v>64</v>
      </c>
      <c r="I45" s="91">
        <v>79</v>
      </c>
    </row>
    <row r="46" spans="1:9" x14ac:dyDescent="0.25">
      <c r="A46" s="91" t="s">
        <v>207</v>
      </c>
      <c r="B46" s="91" t="s">
        <v>35</v>
      </c>
      <c r="C46" s="91">
        <v>48</v>
      </c>
      <c r="D46" s="91">
        <v>32</v>
      </c>
      <c r="E46" s="91">
        <v>37</v>
      </c>
      <c r="F46" s="91">
        <v>41</v>
      </c>
      <c r="G46" s="91">
        <v>67</v>
      </c>
      <c r="H46" s="91">
        <v>77</v>
      </c>
      <c r="I46" s="91">
        <v>85</v>
      </c>
    </row>
    <row r="47" spans="1:9" x14ac:dyDescent="0.25">
      <c r="A47" s="91" t="s">
        <v>76</v>
      </c>
      <c r="B47" s="91" t="s">
        <v>14</v>
      </c>
      <c r="C47" s="91">
        <v>50</v>
      </c>
      <c r="D47" s="91">
        <v>11</v>
      </c>
      <c r="E47" s="91">
        <v>30</v>
      </c>
      <c r="F47" s="91">
        <v>39</v>
      </c>
      <c r="G47" s="91">
        <v>22</v>
      </c>
      <c r="H47" s="91">
        <v>60</v>
      </c>
      <c r="I47" s="91">
        <v>78</v>
      </c>
    </row>
    <row r="48" spans="1:9" x14ac:dyDescent="0.25">
      <c r="A48" s="91" t="s">
        <v>575</v>
      </c>
      <c r="B48" s="91" t="s">
        <v>190</v>
      </c>
      <c r="C48" s="91">
        <v>50</v>
      </c>
      <c r="D48" s="91">
        <v>9</v>
      </c>
      <c r="E48" s="91">
        <v>25</v>
      </c>
      <c r="F48" s="91">
        <v>27</v>
      </c>
      <c r="G48" s="91">
        <v>18</v>
      </c>
      <c r="H48" s="91">
        <v>50</v>
      </c>
      <c r="I48" s="91">
        <v>54</v>
      </c>
    </row>
    <row r="49" spans="1:9" x14ac:dyDescent="0.25">
      <c r="A49" s="91" t="s">
        <v>42</v>
      </c>
      <c r="B49" s="91" t="s">
        <v>14</v>
      </c>
      <c r="C49" s="91">
        <v>52</v>
      </c>
      <c r="D49" s="91">
        <v>13</v>
      </c>
      <c r="E49" s="91">
        <v>20</v>
      </c>
      <c r="F49" s="91">
        <v>22</v>
      </c>
      <c r="G49" s="91">
        <v>25</v>
      </c>
      <c r="H49" s="91">
        <v>38</v>
      </c>
      <c r="I49" s="91">
        <v>42</v>
      </c>
    </row>
    <row r="50" spans="1:9" x14ac:dyDescent="0.25">
      <c r="A50" s="91" t="s">
        <v>39</v>
      </c>
      <c r="B50" s="91" t="s">
        <v>14</v>
      </c>
      <c r="C50" s="91">
        <v>40</v>
      </c>
      <c r="D50" s="91">
        <v>9</v>
      </c>
      <c r="E50" s="91">
        <v>13</v>
      </c>
      <c r="F50" s="91">
        <v>20</v>
      </c>
      <c r="G50" s="91">
        <v>23</v>
      </c>
      <c r="H50" s="91">
        <v>33</v>
      </c>
      <c r="I50" s="91">
        <v>50</v>
      </c>
    </row>
    <row r="51" spans="1:9" x14ac:dyDescent="0.25">
      <c r="A51" s="91" t="s">
        <v>160</v>
      </c>
      <c r="B51" s="91" t="s">
        <v>14</v>
      </c>
      <c r="C51" s="91">
        <v>40</v>
      </c>
      <c r="D51" s="91">
        <v>21</v>
      </c>
      <c r="E51" s="91">
        <v>34</v>
      </c>
      <c r="F51" s="91">
        <v>34</v>
      </c>
      <c r="G51" s="91">
        <v>53</v>
      </c>
      <c r="H51" s="91">
        <v>85</v>
      </c>
      <c r="I51" s="91">
        <v>85</v>
      </c>
    </row>
    <row r="52" spans="1:9" x14ac:dyDescent="0.25">
      <c r="A52" s="6" t="s">
        <v>152</v>
      </c>
      <c r="B52" s="91" t="s">
        <v>14</v>
      </c>
      <c r="C52" s="91">
        <v>41</v>
      </c>
      <c r="D52" s="91">
        <v>8</v>
      </c>
      <c r="E52" s="91">
        <v>14</v>
      </c>
      <c r="F52" s="91">
        <v>20</v>
      </c>
      <c r="G52" s="91">
        <v>20</v>
      </c>
      <c r="H52" s="91">
        <v>34</v>
      </c>
      <c r="I52" s="91">
        <v>49</v>
      </c>
    </row>
    <row r="53" spans="1:9" x14ac:dyDescent="0.25">
      <c r="A53" s="92" t="s">
        <v>45</v>
      </c>
      <c r="B53" s="93" t="s">
        <v>14</v>
      </c>
      <c r="C53" s="91">
        <v>41</v>
      </c>
      <c r="D53" s="91">
        <v>27</v>
      </c>
      <c r="E53" s="91">
        <v>39</v>
      </c>
      <c r="F53" s="91">
        <v>39</v>
      </c>
      <c r="G53" s="91">
        <v>66</v>
      </c>
      <c r="H53" s="91">
        <v>95</v>
      </c>
      <c r="I53" s="91">
        <v>95</v>
      </c>
    </row>
    <row r="54" spans="1:9" x14ac:dyDescent="0.25">
      <c r="A54" s="91" t="s">
        <v>155</v>
      </c>
      <c r="B54" s="91" t="s">
        <v>14</v>
      </c>
      <c r="C54" s="91">
        <v>42</v>
      </c>
      <c r="D54" s="91">
        <v>14</v>
      </c>
      <c r="E54" s="91">
        <v>27</v>
      </c>
      <c r="F54" s="91">
        <v>28</v>
      </c>
      <c r="G54" s="91">
        <v>33</v>
      </c>
      <c r="H54" s="91">
        <v>64</v>
      </c>
      <c r="I54" s="91">
        <v>67</v>
      </c>
    </row>
    <row r="55" spans="1:9" x14ac:dyDescent="0.25">
      <c r="A55" s="91" t="s">
        <v>11</v>
      </c>
      <c r="B55" s="91" t="s">
        <v>12</v>
      </c>
      <c r="C55" s="91">
        <v>43</v>
      </c>
      <c r="D55" s="91">
        <v>38</v>
      </c>
      <c r="E55" s="91">
        <v>41</v>
      </c>
      <c r="F55" s="91">
        <v>43</v>
      </c>
      <c r="G55" s="91">
        <v>88</v>
      </c>
      <c r="H55" s="91">
        <v>95</v>
      </c>
      <c r="I55" s="91">
        <v>100</v>
      </c>
    </row>
    <row r="56" spans="1:9" x14ac:dyDescent="0.25">
      <c r="A56" s="91" t="s">
        <v>113</v>
      </c>
      <c r="B56" s="91" t="s">
        <v>14</v>
      </c>
      <c r="C56" s="91">
        <v>24</v>
      </c>
      <c r="D56" s="91">
        <v>10</v>
      </c>
      <c r="E56" s="91">
        <v>10</v>
      </c>
      <c r="F56" s="91">
        <v>12</v>
      </c>
      <c r="G56" s="91">
        <v>42</v>
      </c>
      <c r="H56" s="91">
        <v>42</v>
      </c>
      <c r="I56" s="91">
        <v>50</v>
      </c>
    </row>
    <row r="57" spans="1:9" x14ac:dyDescent="0.25">
      <c r="A57" s="91" t="s">
        <v>60</v>
      </c>
      <c r="B57" s="91" t="s">
        <v>85</v>
      </c>
      <c r="C57" s="91">
        <v>24</v>
      </c>
      <c r="D57" s="91">
        <v>23</v>
      </c>
      <c r="E57" s="91">
        <v>23</v>
      </c>
      <c r="F57" s="91">
        <v>23</v>
      </c>
      <c r="G57" s="91">
        <v>96</v>
      </c>
      <c r="H57" s="91">
        <v>96</v>
      </c>
      <c r="I57" s="91">
        <v>96</v>
      </c>
    </row>
    <row r="58" spans="1:9" x14ac:dyDescent="0.25">
      <c r="A58" s="91" t="s">
        <v>70</v>
      </c>
      <c r="B58" s="91" t="s">
        <v>35</v>
      </c>
      <c r="C58" s="91">
        <v>24</v>
      </c>
      <c r="D58" s="91">
        <v>15</v>
      </c>
      <c r="E58" s="91">
        <v>21</v>
      </c>
      <c r="F58" s="91">
        <v>21</v>
      </c>
      <c r="G58" s="91">
        <v>63</v>
      </c>
      <c r="H58" s="91">
        <v>88</v>
      </c>
      <c r="I58" s="91">
        <v>88</v>
      </c>
    </row>
    <row r="59" spans="1:9" x14ac:dyDescent="0.25">
      <c r="A59" s="95" t="s">
        <v>583</v>
      </c>
      <c r="B59" s="96" t="s">
        <v>14</v>
      </c>
      <c r="C59" s="29">
        <v>25</v>
      </c>
      <c r="D59" s="29">
        <v>10</v>
      </c>
      <c r="E59" s="29">
        <v>14</v>
      </c>
      <c r="F59" s="29">
        <v>17</v>
      </c>
      <c r="G59" s="29">
        <v>40</v>
      </c>
      <c r="H59" s="29">
        <v>56</v>
      </c>
      <c r="I59" s="29">
        <v>68</v>
      </c>
    </row>
    <row r="60" spans="1:9" x14ac:dyDescent="0.25">
      <c r="A60" s="91" t="s">
        <v>102</v>
      </c>
      <c r="B60" s="91" t="s">
        <v>14</v>
      </c>
      <c r="C60" s="91">
        <v>25</v>
      </c>
      <c r="D60" s="91">
        <v>8</v>
      </c>
      <c r="E60" s="91">
        <v>9</v>
      </c>
      <c r="F60" s="91">
        <v>9</v>
      </c>
      <c r="G60" s="91">
        <v>32</v>
      </c>
      <c r="H60" s="91">
        <v>36</v>
      </c>
      <c r="I60" s="91">
        <v>36</v>
      </c>
    </row>
    <row r="61" spans="1:9" x14ac:dyDescent="0.25">
      <c r="A61" s="91" t="s">
        <v>22</v>
      </c>
      <c r="B61" s="91" t="s">
        <v>14</v>
      </c>
      <c r="C61" s="91">
        <v>25</v>
      </c>
      <c r="D61" s="91">
        <v>0</v>
      </c>
      <c r="E61" s="91">
        <v>3</v>
      </c>
      <c r="F61" s="91">
        <v>7</v>
      </c>
      <c r="G61" s="91">
        <v>0</v>
      </c>
      <c r="H61" s="91">
        <v>12</v>
      </c>
      <c r="I61" s="91">
        <v>28</v>
      </c>
    </row>
    <row r="62" spans="1:9" x14ac:dyDescent="0.25">
      <c r="A62" s="91" t="s">
        <v>46</v>
      </c>
      <c r="B62" s="91" t="s">
        <v>14</v>
      </c>
      <c r="C62" s="91">
        <v>25</v>
      </c>
      <c r="D62" s="91">
        <v>20</v>
      </c>
      <c r="E62" s="91">
        <v>24</v>
      </c>
      <c r="F62" s="91">
        <v>25</v>
      </c>
      <c r="G62" s="91">
        <v>80</v>
      </c>
      <c r="H62" s="91">
        <v>96</v>
      </c>
      <c r="I62" s="91">
        <v>100</v>
      </c>
    </row>
    <row r="63" spans="1:9" x14ac:dyDescent="0.25">
      <c r="A63" s="91" t="s">
        <v>21</v>
      </c>
      <c r="B63" s="91" t="s">
        <v>14</v>
      </c>
      <c r="C63" s="91">
        <v>25</v>
      </c>
      <c r="D63" s="91">
        <v>11</v>
      </c>
      <c r="E63" s="91">
        <v>16</v>
      </c>
      <c r="F63" s="91">
        <v>17</v>
      </c>
      <c r="G63" s="91">
        <v>44</v>
      </c>
      <c r="H63" s="91">
        <v>64</v>
      </c>
      <c r="I63" s="91">
        <v>68</v>
      </c>
    </row>
    <row r="64" spans="1:9" x14ac:dyDescent="0.25">
      <c r="A64" s="91" t="s">
        <v>159</v>
      </c>
      <c r="B64" s="91" t="s">
        <v>14</v>
      </c>
      <c r="C64" s="91">
        <v>26</v>
      </c>
      <c r="D64" s="91">
        <v>17</v>
      </c>
      <c r="E64" s="91">
        <v>19</v>
      </c>
      <c r="F64" s="91">
        <v>21</v>
      </c>
      <c r="G64" s="91">
        <v>65</v>
      </c>
      <c r="H64" s="91">
        <v>73</v>
      </c>
      <c r="I64" s="91">
        <v>81</v>
      </c>
    </row>
    <row r="65" spans="1:9" x14ac:dyDescent="0.25">
      <c r="A65" s="91" t="s">
        <v>27</v>
      </c>
      <c r="B65" s="91" t="s">
        <v>14</v>
      </c>
      <c r="C65" s="91">
        <v>26</v>
      </c>
      <c r="D65" s="91">
        <v>24</v>
      </c>
      <c r="E65" s="91">
        <v>25</v>
      </c>
      <c r="F65" s="91">
        <v>25</v>
      </c>
      <c r="G65" s="91">
        <v>92</v>
      </c>
      <c r="H65" s="91">
        <v>96</v>
      </c>
      <c r="I65" s="91">
        <v>96</v>
      </c>
    </row>
    <row r="66" spans="1:9" x14ac:dyDescent="0.25">
      <c r="A66" s="65" t="s">
        <v>175</v>
      </c>
      <c r="B66" s="65" t="s">
        <v>190</v>
      </c>
      <c r="C66" s="91">
        <v>27</v>
      </c>
      <c r="D66" s="91">
        <v>6</v>
      </c>
      <c r="E66" s="91">
        <v>13</v>
      </c>
      <c r="F66" s="91">
        <v>18</v>
      </c>
      <c r="G66" s="91">
        <v>22</v>
      </c>
      <c r="H66" s="91">
        <v>48</v>
      </c>
      <c r="I66" s="91">
        <v>67</v>
      </c>
    </row>
    <row r="67" spans="1:9" x14ac:dyDescent="0.25">
      <c r="A67" s="91" t="s">
        <v>124</v>
      </c>
      <c r="B67" s="91" t="s">
        <v>14</v>
      </c>
      <c r="C67" s="91">
        <v>27</v>
      </c>
      <c r="D67" s="91">
        <v>21</v>
      </c>
      <c r="E67" s="91">
        <v>21</v>
      </c>
      <c r="F67" s="91">
        <v>21</v>
      </c>
      <c r="G67" s="91">
        <v>78</v>
      </c>
      <c r="H67" s="91">
        <v>78</v>
      </c>
      <c r="I67" s="91">
        <v>78</v>
      </c>
    </row>
    <row r="68" spans="1:9" x14ac:dyDescent="0.25">
      <c r="A68" s="91" t="s">
        <v>59</v>
      </c>
      <c r="B68" s="91" t="s">
        <v>231</v>
      </c>
      <c r="C68" s="91">
        <v>28</v>
      </c>
      <c r="D68" s="91">
        <v>26</v>
      </c>
      <c r="E68" s="91">
        <v>27</v>
      </c>
      <c r="F68" s="91">
        <v>27</v>
      </c>
      <c r="G68" s="91">
        <v>93</v>
      </c>
      <c r="H68" s="91">
        <v>96</v>
      </c>
      <c r="I68" s="91">
        <v>96</v>
      </c>
    </row>
    <row r="69" spans="1:9" x14ac:dyDescent="0.25">
      <c r="A69" s="91" t="s">
        <v>106</v>
      </c>
      <c r="B69" s="91" t="s">
        <v>14</v>
      </c>
      <c r="C69" s="91">
        <v>28</v>
      </c>
      <c r="D69" s="91">
        <v>11</v>
      </c>
      <c r="E69" s="91">
        <v>17</v>
      </c>
      <c r="F69" s="91">
        <v>19</v>
      </c>
      <c r="G69" s="91">
        <v>39</v>
      </c>
      <c r="H69" s="91">
        <v>61</v>
      </c>
      <c r="I69" s="91">
        <v>68</v>
      </c>
    </row>
    <row r="70" spans="1:9" x14ac:dyDescent="0.25">
      <c r="A70" s="91" t="s">
        <v>66</v>
      </c>
      <c r="B70" s="91" t="s">
        <v>14</v>
      </c>
      <c r="C70" s="91">
        <v>28</v>
      </c>
      <c r="D70" s="91">
        <v>27</v>
      </c>
      <c r="E70" s="91">
        <v>28</v>
      </c>
      <c r="F70" s="91">
        <v>28</v>
      </c>
      <c r="G70" s="91">
        <v>96</v>
      </c>
      <c r="H70" s="91">
        <v>100</v>
      </c>
      <c r="I70" s="91">
        <v>100</v>
      </c>
    </row>
    <row r="71" spans="1:9" x14ac:dyDescent="0.25">
      <c r="A71" s="91" t="s">
        <v>28</v>
      </c>
      <c r="B71" s="91" t="s">
        <v>14</v>
      </c>
      <c r="C71" s="91">
        <v>28</v>
      </c>
      <c r="D71" s="91">
        <v>22</v>
      </c>
      <c r="E71" s="91">
        <v>25</v>
      </c>
      <c r="F71" s="91">
        <v>28</v>
      </c>
      <c r="G71" s="91">
        <v>79</v>
      </c>
      <c r="H71" s="91">
        <v>89</v>
      </c>
      <c r="I71" s="91">
        <v>100</v>
      </c>
    </row>
    <row r="72" spans="1:9" x14ac:dyDescent="0.25">
      <c r="A72" s="91" t="s">
        <v>41</v>
      </c>
      <c r="B72" s="91" t="s">
        <v>14</v>
      </c>
      <c r="C72" s="91">
        <v>28</v>
      </c>
      <c r="D72" s="91">
        <v>18</v>
      </c>
      <c r="E72" s="91">
        <v>20</v>
      </c>
      <c r="F72" s="91">
        <v>21</v>
      </c>
      <c r="G72" s="91">
        <v>64</v>
      </c>
      <c r="H72" s="91">
        <v>71</v>
      </c>
      <c r="I72" s="91">
        <v>75</v>
      </c>
    </row>
    <row r="73" spans="1:9" ht="30" x14ac:dyDescent="0.25">
      <c r="A73" s="92" t="s">
        <v>131</v>
      </c>
      <c r="B73" s="93" t="s">
        <v>132</v>
      </c>
      <c r="C73" s="91">
        <v>30</v>
      </c>
      <c r="D73" s="91">
        <v>27</v>
      </c>
      <c r="E73" s="91">
        <v>28</v>
      </c>
      <c r="F73" s="91">
        <v>29</v>
      </c>
      <c r="G73" s="91">
        <v>90</v>
      </c>
      <c r="H73" s="91">
        <v>93</v>
      </c>
      <c r="I73" s="91">
        <v>97</v>
      </c>
    </row>
    <row r="74" spans="1:9" x14ac:dyDescent="0.25">
      <c r="A74" s="91" t="s">
        <v>134</v>
      </c>
      <c r="B74" s="91" t="s">
        <v>14</v>
      </c>
      <c r="C74" s="91">
        <v>30</v>
      </c>
      <c r="D74" s="91">
        <v>11</v>
      </c>
      <c r="E74" s="91">
        <v>17</v>
      </c>
      <c r="F74" s="91">
        <v>18</v>
      </c>
      <c r="G74" s="91">
        <v>37</v>
      </c>
      <c r="H74" s="91">
        <v>57</v>
      </c>
      <c r="I74" s="91">
        <v>60</v>
      </c>
    </row>
    <row r="75" spans="1:9" x14ac:dyDescent="0.25">
      <c r="A75" s="91" t="s">
        <v>76</v>
      </c>
      <c r="B75" s="91" t="s">
        <v>77</v>
      </c>
      <c r="C75" s="91">
        <v>31</v>
      </c>
      <c r="D75" s="91">
        <v>9</v>
      </c>
      <c r="E75" s="91">
        <v>17</v>
      </c>
      <c r="F75" s="91">
        <v>22</v>
      </c>
      <c r="G75" s="91">
        <v>29</v>
      </c>
      <c r="H75" s="91">
        <v>55</v>
      </c>
      <c r="I75" s="91">
        <v>71</v>
      </c>
    </row>
    <row r="76" spans="1:9" x14ac:dyDescent="0.25">
      <c r="A76" s="92" t="s">
        <v>145</v>
      </c>
      <c r="B76" s="93" t="s">
        <v>14</v>
      </c>
      <c r="C76" s="91">
        <v>31</v>
      </c>
      <c r="D76" s="91">
        <v>14</v>
      </c>
      <c r="E76" s="91">
        <v>22</v>
      </c>
      <c r="F76" s="91">
        <v>26</v>
      </c>
      <c r="G76" s="91">
        <v>45</v>
      </c>
      <c r="H76" s="91">
        <v>71</v>
      </c>
      <c r="I76" s="91">
        <v>84</v>
      </c>
    </row>
    <row r="77" spans="1:9" x14ac:dyDescent="0.25">
      <c r="A77" s="91" t="s">
        <v>40</v>
      </c>
      <c r="B77" s="91" t="s">
        <v>14</v>
      </c>
      <c r="C77" s="91">
        <v>31</v>
      </c>
      <c r="D77" s="91">
        <v>20</v>
      </c>
      <c r="E77" s="91">
        <v>23</v>
      </c>
      <c r="F77" s="91">
        <v>27</v>
      </c>
      <c r="G77" s="91">
        <v>65</v>
      </c>
      <c r="H77" s="91">
        <v>74</v>
      </c>
      <c r="I77" s="91">
        <v>87</v>
      </c>
    </row>
    <row r="78" spans="1:9" x14ac:dyDescent="0.25">
      <c r="A78" s="91" t="s">
        <v>123</v>
      </c>
      <c r="B78" s="91" t="s">
        <v>14</v>
      </c>
      <c r="C78" s="91">
        <v>32</v>
      </c>
      <c r="D78" s="91">
        <v>17</v>
      </c>
      <c r="E78" s="91">
        <v>20</v>
      </c>
      <c r="F78" s="91">
        <v>24</v>
      </c>
      <c r="G78" s="91">
        <v>53</v>
      </c>
      <c r="H78" s="91">
        <v>63</v>
      </c>
      <c r="I78" s="91">
        <v>75</v>
      </c>
    </row>
    <row r="79" spans="1:9" x14ac:dyDescent="0.25">
      <c r="A79" s="91" t="s">
        <v>101</v>
      </c>
      <c r="B79" s="91" t="s">
        <v>14</v>
      </c>
      <c r="C79" s="91">
        <v>35</v>
      </c>
      <c r="D79" s="91">
        <v>11</v>
      </c>
      <c r="E79" s="91">
        <v>18</v>
      </c>
      <c r="F79" s="91">
        <v>21</v>
      </c>
      <c r="G79" s="91">
        <v>31</v>
      </c>
      <c r="H79" s="91">
        <v>51</v>
      </c>
      <c r="I79" s="91">
        <v>60</v>
      </c>
    </row>
    <row r="80" spans="1:9" x14ac:dyDescent="0.25">
      <c r="A80" s="92" t="s">
        <v>51</v>
      </c>
      <c r="B80" s="93" t="s">
        <v>14</v>
      </c>
      <c r="C80" s="91">
        <v>35</v>
      </c>
      <c r="D80" s="91">
        <v>22</v>
      </c>
      <c r="E80" s="91">
        <v>27</v>
      </c>
      <c r="F80" s="91">
        <v>28</v>
      </c>
      <c r="G80" s="91">
        <v>63</v>
      </c>
      <c r="H80" s="91">
        <v>77</v>
      </c>
      <c r="I80" s="91">
        <v>80</v>
      </c>
    </row>
    <row r="81" spans="1:9" x14ac:dyDescent="0.25">
      <c r="A81" s="91" t="s">
        <v>33</v>
      </c>
      <c r="B81" s="91" t="s">
        <v>14</v>
      </c>
      <c r="C81" s="91">
        <v>35</v>
      </c>
      <c r="D81" s="91">
        <v>15</v>
      </c>
      <c r="E81" s="91">
        <v>17</v>
      </c>
      <c r="F81" s="91">
        <v>18</v>
      </c>
      <c r="G81" s="91">
        <v>43</v>
      </c>
      <c r="H81" s="91">
        <v>49</v>
      </c>
      <c r="I81" s="91">
        <v>51</v>
      </c>
    </row>
    <row r="82" spans="1:9" x14ac:dyDescent="0.25">
      <c r="A82" s="91" t="s">
        <v>69</v>
      </c>
      <c r="B82" s="91" t="s">
        <v>14</v>
      </c>
      <c r="C82" s="91">
        <v>35</v>
      </c>
      <c r="D82" s="91">
        <v>23</v>
      </c>
      <c r="E82" s="91">
        <v>29</v>
      </c>
      <c r="F82" s="91">
        <v>29</v>
      </c>
      <c r="G82" s="91">
        <v>66</v>
      </c>
      <c r="H82" s="91">
        <v>83</v>
      </c>
      <c r="I82" s="91">
        <v>83</v>
      </c>
    </row>
    <row r="83" spans="1:9" x14ac:dyDescent="0.25">
      <c r="A83" s="91" t="s">
        <v>78</v>
      </c>
      <c r="B83" s="91" t="s">
        <v>14</v>
      </c>
      <c r="C83" s="91">
        <v>36</v>
      </c>
      <c r="D83" s="91">
        <v>8</v>
      </c>
      <c r="E83" s="91">
        <v>24</v>
      </c>
      <c r="F83" s="91">
        <v>24</v>
      </c>
      <c r="G83" s="91">
        <v>22</v>
      </c>
      <c r="H83" s="91">
        <v>67</v>
      </c>
      <c r="I83" s="91">
        <v>67</v>
      </c>
    </row>
    <row r="84" spans="1:9" x14ac:dyDescent="0.25">
      <c r="A84" s="91" t="s">
        <v>172</v>
      </c>
      <c r="B84" s="91" t="s">
        <v>14</v>
      </c>
      <c r="C84" s="91">
        <v>36</v>
      </c>
      <c r="D84" s="91">
        <v>23</v>
      </c>
      <c r="E84" s="91">
        <v>23</v>
      </c>
      <c r="F84" s="91">
        <v>24</v>
      </c>
      <c r="G84" s="91">
        <v>64</v>
      </c>
      <c r="H84" s="91">
        <v>64</v>
      </c>
      <c r="I84" s="91">
        <v>67</v>
      </c>
    </row>
    <row r="85" spans="1:9" x14ac:dyDescent="0.25">
      <c r="A85" s="92" t="s">
        <v>93</v>
      </c>
      <c r="B85" s="93" t="s">
        <v>14</v>
      </c>
      <c r="C85" s="91">
        <v>37</v>
      </c>
      <c r="D85" s="91">
        <v>11</v>
      </c>
      <c r="E85" s="91">
        <v>19</v>
      </c>
      <c r="F85" s="91">
        <v>26</v>
      </c>
      <c r="G85" s="91">
        <v>30</v>
      </c>
      <c r="H85" s="91">
        <v>51</v>
      </c>
      <c r="I85" s="91">
        <v>70</v>
      </c>
    </row>
    <row r="86" spans="1:9" x14ac:dyDescent="0.25">
      <c r="A86" s="92" t="s">
        <v>171</v>
      </c>
      <c r="B86" s="93" t="s">
        <v>14</v>
      </c>
      <c r="C86" s="91">
        <v>37</v>
      </c>
      <c r="D86" s="91">
        <v>6</v>
      </c>
      <c r="E86" s="91">
        <v>12</v>
      </c>
      <c r="F86" s="91">
        <v>12</v>
      </c>
      <c r="G86" s="91">
        <v>16</v>
      </c>
      <c r="H86" s="91">
        <v>32</v>
      </c>
      <c r="I86" s="91">
        <v>32</v>
      </c>
    </row>
    <row r="87" spans="1:9" x14ac:dyDescent="0.25">
      <c r="A87" s="92" t="s">
        <v>129</v>
      </c>
      <c r="B87" s="93" t="s">
        <v>14</v>
      </c>
      <c r="C87" s="91">
        <v>37</v>
      </c>
      <c r="D87" s="91">
        <v>24</v>
      </c>
      <c r="E87" s="91">
        <v>28</v>
      </c>
      <c r="F87" s="91">
        <v>30</v>
      </c>
      <c r="G87" s="91">
        <v>65</v>
      </c>
      <c r="H87" s="91">
        <v>76</v>
      </c>
      <c r="I87" s="91">
        <v>81</v>
      </c>
    </row>
    <row r="88" spans="1:9" x14ac:dyDescent="0.25">
      <c r="A88" s="91" t="s">
        <v>110</v>
      </c>
      <c r="B88" s="91" t="s">
        <v>14</v>
      </c>
      <c r="C88" s="91">
        <v>38</v>
      </c>
      <c r="D88" s="91">
        <v>9</v>
      </c>
      <c r="E88" s="91">
        <v>15</v>
      </c>
      <c r="F88" s="91">
        <v>19</v>
      </c>
      <c r="G88" s="91">
        <v>24</v>
      </c>
      <c r="H88" s="91">
        <v>39</v>
      </c>
      <c r="I88" s="91">
        <v>50</v>
      </c>
    </row>
    <row r="89" spans="1:9" x14ac:dyDescent="0.25">
      <c r="A89" s="91" t="s">
        <v>56</v>
      </c>
      <c r="B89" s="91" t="s">
        <v>14</v>
      </c>
      <c r="C89" s="91">
        <v>18</v>
      </c>
      <c r="D89" s="91">
        <v>18</v>
      </c>
      <c r="E89" s="91">
        <v>18</v>
      </c>
      <c r="F89" s="91">
        <v>18</v>
      </c>
      <c r="G89" s="91">
        <v>100</v>
      </c>
      <c r="H89" s="91">
        <v>100</v>
      </c>
      <c r="I89" s="91">
        <v>100</v>
      </c>
    </row>
    <row r="90" spans="1:9" x14ac:dyDescent="0.25">
      <c r="A90" s="91" t="s">
        <v>138</v>
      </c>
      <c r="B90" s="91" t="s">
        <v>14</v>
      </c>
      <c r="C90" s="91">
        <v>18</v>
      </c>
      <c r="D90" s="91">
        <v>1</v>
      </c>
      <c r="E90" s="91">
        <v>6</v>
      </c>
      <c r="F90" s="91">
        <v>6</v>
      </c>
      <c r="G90" s="91">
        <v>6</v>
      </c>
      <c r="H90" s="91">
        <v>33</v>
      </c>
      <c r="I90" s="91">
        <v>33</v>
      </c>
    </row>
    <row r="91" spans="1:9" x14ac:dyDescent="0.25">
      <c r="A91" s="91" t="s">
        <v>20</v>
      </c>
      <c r="B91" s="91" t="s">
        <v>14</v>
      </c>
      <c r="C91" s="91">
        <v>18</v>
      </c>
      <c r="D91" s="91">
        <v>3</v>
      </c>
      <c r="E91" s="91">
        <v>6</v>
      </c>
      <c r="F91" s="91">
        <v>10</v>
      </c>
      <c r="G91" s="91">
        <v>17</v>
      </c>
      <c r="H91" s="91">
        <v>33</v>
      </c>
      <c r="I91" s="91">
        <v>56</v>
      </c>
    </row>
    <row r="92" spans="1:9" x14ac:dyDescent="0.25">
      <c r="A92" s="91" t="s">
        <v>90</v>
      </c>
      <c r="B92" s="91" t="s">
        <v>14</v>
      </c>
      <c r="C92" s="91">
        <v>18</v>
      </c>
      <c r="D92" s="91">
        <v>13</v>
      </c>
      <c r="E92" s="91">
        <v>18</v>
      </c>
      <c r="F92" s="91">
        <v>18</v>
      </c>
      <c r="G92" s="91">
        <v>72</v>
      </c>
      <c r="H92" s="91">
        <v>100</v>
      </c>
      <c r="I92" s="91">
        <v>100</v>
      </c>
    </row>
    <row r="93" spans="1:9" x14ac:dyDescent="0.25">
      <c r="A93" s="91" t="s">
        <v>130</v>
      </c>
      <c r="B93" s="91" t="s">
        <v>14</v>
      </c>
      <c r="C93" s="91">
        <v>18</v>
      </c>
      <c r="D93" s="91">
        <v>12</v>
      </c>
      <c r="E93" s="91">
        <v>14</v>
      </c>
      <c r="F93" s="91">
        <v>15</v>
      </c>
      <c r="G93" s="91">
        <v>67</v>
      </c>
      <c r="H93" s="91">
        <v>78</v>
      </c>
      <c r="I93" s="91">
        <v>83</v>
      </c>
    </row>
    <row r="94" spans="1:9" x14ac:dyDescent="0.25">
      <c r="A94" s="91" t="s">
        <v>179</v>
      </c>
      <c r="B94" s="91" t="s">
        <v>14</v>
      </c>
      <c r="C94" s="91">
        <v>18</v>
      </c>
      <c r="D94" s="91">
        <v>2</v>
      </c>
      <c r="E94" s="91">
        <v>8</v>
      </c>
      <c r="F94" s="91">
        <v>11</v>
      </c>
      <c r="G94" s="91">
        <v>11</v>
      </c>
      <c r="H94" s="91">
        <v>44</v>
      </c>
      <c r="I94" s="91">
        <v>61</v>
      </c>
    </row>
    <row r="95" spans="1:9" x14ac:dyDescent="0.25">
      <c r="A95" s="91" t="s">
        <v>162</v>
      </c>
      <c r="B95" s="91" t="s">
        <v>14</v>
      </c>
      <c r="C95" s="91">
        <v>19</v>
      </c>
      <c r="D95" s="91">
        <v>12</v>
      </c>
      <c r="E95" s="91">
        <v>14</v>
      </c>
      <c r="F95" s="91">
        <v>15</v>
      </c>
      <c r="G95" s="91">
        <v>63</v>
      </c>
      <c r="H95" s="91">
        <v>74</v>
      </c>
      <c r="I95" s="91">
        <v>79</v>
      </c>
    </row>
    <row r="96" spans="1:9" x14ac:dyDescent="0.25">
      <c r="A96" s="92" t="s">
        <v>270</v>
      </c>
      <c r="B96" s="93" t="s">
        <v>14</v>
      </c>
      <c r="C96" s="91">
        <v>20</v>
      </c>
      <c r="D96" s="91">
        <v>9</v>
      </c>
      <c r="E96" s="91">
        <v>10</v>
      </c>
      <c r="F96" s="91">
        <v>12</v>
      </c>
      <c r="G96" s="91">
        <v>45</v>
      </c>
      <c r="H96" s="91">
        <v>50</v>
      </c>
      <c r="I96" s="91">
        <v>60</v>
      </c>
    </row>
    <row r="97" spans="1:9" x14ac:dyDescent="0.25">
      <c r="A97" s="91" t="s">
        <v>183</v>
      </c>
      <c r="B97" s="91" t="s">
        <v>35</v>
      </c>
      <c r="C97" s="91">
        <v>20</v>
      </c>
      <c r="D97" s="91">
        <v>4</v>
      </c>
      <c r="E97" s="91">
        <v>12</v>
      </c>
      <c r="F97" s="91">
        <v>14</v>
      </c>
      <c r="G97" s="91">
        <v>20</v>
      </c>
      <c r="H97" s="91">
        <v>60</v>
      </c>
      <c r="I97" s="91">
        <v>70</v>
      </c>
    </row>
    <row r="98" spans="1:9" x14ac:dyDescent="0.25">
      <c r="A98" s="91" t="s">
        <v>259</v>
      </c>
      <c r="B98" s="91" t="s">
        <v>14</v>
      </c>
      <c r="C98" s="91">
        <v>20</v>
      </c>
      <c r="D98" s="91">
        <v>11</v>
      </c>
      <c r="E98" s="91">
        <v>18</v>
      </c>
      <c r="F98" s="91">
        <v>18</v>
      </c>
      <c r="G98" s="91">
        <v>55</v>
      </c>
      <c r="H98" s="91">
        <v>90</v>
      </c>
      <c r="I98" s="91">
        <v>90</v>
      </c>
    </row>
    <row r="99" spans="1:9" x14ac:dyDescent="0.25">
      <c r="A99" s="91" t="s">
        <v>62</v>
      </c>
      <c r="B99" s="91" t="s">
        <v>14</v>
      </c>
      <c r="C99" s="91">
        <v>20</v>
      </c>
      <c r="D99" s="91">
        <v>0</v>
      </c>
      <c r="E99" s="91">
        <v>5</v>
      </c>
      <c r="F99" s="91">
        <v>8</v>
      </c>
      <c r="G99" s="91">
        <v>0</v>
      </c>
      <c r="H99" s="91">
        <v>25</v>
      </c>
      <c r="I99" s="91">
        <v>40</v>
      </c>
    </row>
    <row r="100" spans="1:9" x14ac:dyDescent="0.25">
      <c r="A100" s="91" t="s">
        <v>201</v>
      </c>
      <c r="B100" s="91" t="s">
        <v>14</v>
      </c>
      <c r="C100" s="91">
        <v>21</v>
      </c>
      <c r="D100" s="91">
        <v>15</v>
      </c>
      <c r="E100" s="91">
        <v>18</v>
      </c>
      <c r="F100" s="91">
        <v>18</v>
      </c>
      <c r="G100" s="91">
        <v>71</v>
      </c>
      <c r="H100" s="91">
        <v>86</v>
      </c>
      <c r="I100" s="91">
        <v>86</v>
      </c>
    </row>
    <row r="101" spans="1:9" x14ac:dyDescent="0.25">
      <c r="A101" s="91" t="s">
        <v>165</v>
      </c>
      <c r="B101" s="91" t="s">
        <v>166</v>
      </c>
      <c r="C101" s="91">
        <v>21</v>
      </c>
      <c r="D101" s="91">
        <v>14</v>
      </c>
      <c r="E101" s="91">
        <v>15</v>
      </c>
      <c r="F101" s="91">
        <v>16</v>
      </c>
      <c r="G101" s="91">
        <v>67</v>
      </c>
      <c r="H101" s="91">
        <v>71</v>
      </c>
      <c r="I101" s="91">
        <v>76</v>
      </c>
    </row>
    <row r="102" spans="1:9" x14ac:dyDescent="0.25">
      <c r="A102" s="91" t="s">
        <v>86</v>
      </c>
      <c r="B102" s="91" t="s">
        <v>190</v>
      </c>
      <c r="C102" s="91">
        <v>21</v>
      </c>
      <c r="D102" s="91">
        <v>7</v>
      </c>
      <c r="E102" s="91">
        <v>12</v>
      </c>
      <c r="F102" s="91">
        <v>19</v>
      </c>
      <c r="G102" s="91">
        <v>33</v>
      </c>
      <c r="H102" s="91">
        <v>57</v>
      </c>
      <c r="I102" s="91">
        <v>90</v>
      </c>
    </row>
    <row r="103" spans="1:9" x14ac:dyDescent="0.25">
      <c r="A103" s="92" t="s">
        <v>286</v>
      </c>
      <c r="B103" s="93" t="s">
        <v>584</v>
      </c>
      <c r="C103" s="91">
        <v>21</v>
      </c>
      <c r="D103" s="91">
        <v>8</v>
      </c>
      <c r="E103" s="91">
        <v>12</v>
      </c>
      <c r="F103" s="91">
        <v>15</v>
      </c>
      <c r="G103" s="91">
        <v>38</v>
      </c>
      <c r="H103" s="91">
        <v>57</v>
      </c>
      <c r="I103" s="91">
        <v>71</v>
      </c>
    </row>
    <row r="104" spans="1:9" x14ac:dyDescent="0.25">
      <c r="A104" s="92" t="s">
        <v>293</v>
      </c>
      <c r="B104" s="93" t="s">
        <v>35</v>
      </c>
      <c r="C104" s="91">
        <v>22</v>
      </c>
      <c r="D104" s="91">
        <v>10</v>
      </c>
      <c r="E104" s="91">
        <v>15</v>
      </c>
      <c r="F104" s="91">
        <v>15</v>
      </c>
      <c r="G104" s="91">
        <v>45</v>
      </c>
      <c r="H104" s="91">
        <v>68</v>
      </c>
      <c r="I104" s="91">
        <v>68</v>
      </c>
    </row>
    <row r="105" spans="1:9" x14ac:dyDescent="0.25">
      <c r="A105" s="91" t="s">
        <v>168</v>
      </c>
      <c r="B105" s="91" t="s">
        <v>14</v>
      </c>
      <c r="C105" s="91">
        <v>22</v>
      </c>
      <c r="D105" s="91">
        <v>8</v>
      </c>
      <c r="E105" s="91">
        <v>18</v>
      </c>
      <c r="F105" s="91">
        <v>19</v>
      </c>
      <c r="G105" s="91">
        <v>36</v>
      </c>
      <c r="H105" s="91">
        <v>82</v>
      </c>
      <c r="I105" s="91">
        <v>86</v>
      </c>
    </row>
    <row r="106" spans="1:9" x14ac:dyDescent="0.25">
      <c r="A106" s="92" t="s">
        <v>188</v>
      </c>
      <c r="B106" s="93" t="s">
        <v>14</v>
      </c>
      <c r="C106" s="91">
        <v>22</v>
      </c>
      <c r="D106" s="91">
        <v>21</v>
      </c>
      <c r="E106" s="91">
        <v>22</v>
      </c>
      <c r="F106" s="91">
        <v>22</v>
      </c>
      <c r="G106" s="91">
        <v>95</v>
      </c>
      <c r="H106" s="91">
        <v>100</v>
      </c>
      <c r="I106" s="91">
        <v>100</v>
      </c>
    </row>
    <row r="107" spans="1:9" x14ac:dyDescent="0.25">
      <c r="A107" s="91" t="s">
        <v>227</v>
      </c>
      <c r="B107" s="91" t="s">
        <v>14</v>
      </c>
      <c r="C107" s="91">
        <v>23</v>
      </c>
      <c r="D107" s="91">
        <v>11</v>
      </c>
      <c r="E107" s="91">
        <v>12</v>
      </c>
      <c r="F107" s="91">
        <v>15</v>
      </c>
      <c r="G107" s="91">
        <v>48</v>
      </c>
      <c r="H107" s="91">
        <v>52</v>
      </c>
      <c r="I107" s="91">
        <v>65</v>
      </c>
    </row>
    <row r="108" spans="1:9" x14ac:dyDescent="0.25">
      <c r="A108" s="94" t="s">
        <v>79</v>
      </c>
      <c r="B108" s="94" t="s">
        <v>14</v>
      </c>
      <c r="C108" s="91">
        <v>23</v>
      </c>
      <c r="D108" s="91">
        <v>6</v>
      </c>
      <c r="E108" s="91">
        <v>19</v>
      </c>
      <c r="F108" s="91">
        <v>23</v>
      </c>
      <c r="G108" s="91">
        <v>26</v>
      </c>
      <c r="H108" s="91">
        <v>83</v>
      </c>
      <c r="I108" s="91">
        <v>100</v>
      </c>
    </row>
    <row r="109" spans="1:9" x14ac:dyDescent="0.25">
      <c r="A109" s="92" t="s">
        <v>36</v>
      </c>
      <c r="B109" s="93" t="s">
        <v>14</v>
      </c>
      <c r="C109" s="91">
        <v>23</v>
      </c>
      <c r="D109" s="91">
        <v>12</v>
      </c>
      <c r="E109" s="91">
        <v>15</v>
      </c>
      <c r="F109" s="91">
        <v>16</v>
      </c>
      <c r="G109" s="91">
        <v>52</v>
      </c>
      <c r="H109" s="91">
        <v>65</v>
      </c>
      <c r="I109" s="91">
        <v>70</v>
      </c>
    </row>
    <row r="110" spans="1:9" x14ac:dyDescent="0.25">
      <c r="A110" s="91" t="s">
        <v>161</v>
      </c>
      <c r="B110" s="91" t="s">
        <v>35</v>
      </c>
      <c r="C110" s="91">
        <v>12</v>
      </c>
      <c r="D110" s="91">
        <v>8</v>
      </c>
      <c r="E110" s="91">
        <v>11</v>
      </c>
      <c r="F110" s="91">
        <v>11</v>
      </c>
      <c r="G110" s="91">
        <v>67</v>
      </c>
      <c r="H110" s="91">
        <v>92</v>
      </c>
      <c r="I110" s="91">
        <v>92</v>
      </c>
    </row>
    <row r="111" spans="1:9" x14ac:dyDescent="0.25">
      <c r="A111" s="91" t="s">
        <v>65</v>
      </c>
      <c r="B111" s="91" t="s">
        <v>14</v>
      </c>
      <c r="C111" s="91">
        <v>13</v>
      </c>
      <c r="D111" s="91">
        <v>4</v>
      </c>
      <c r="E111" s="91">
        <v>5</v>
      </c>
      <c r="F111" s="91">
        <v>6</v>
      </c>
      <c r="G111" s="91">
        <v>31</v>
      </c>
      <c r="H111" s="91">
        <v>38</v>
      </c>
      <c r="I111" s="91">
        <v>46</v>
      </c>
    </row>
    <row r="112" spans="1:9" x14ac:dyDescent="0.25">
      <c r="A112" s="91" t="s">
        <v>52</v>
      </c>
      <c r="B112" s="91" t="s">
        <v>14</v>
      </c>
      <c r="C112" s="91">
        <v>14</v>
      </c>
      <c r="D112" s="91">
        <v>3</v>
      </c>
      <c r="E112" s="91">
        <v>4</v>
      </c>
      <c r="F112" s="91">
        <v>11</v>
      </c>
      <c r="G112" s="91">
        <v>21</v>
      </c>
      <c r="H112" s="91">
        <v>29</v>
      </c>
      <c r="I112" s="91">
        <v>79</v>
      </c>
    </row>
    <row r="113" spans="1:9" x14ac:dyDescent="0.25">
      <c r="A113" s="92" t="s">
        <v>127</v>
      </c>
      <c r="B113" s="93" t="s">
        <v>14</v>
      </c>
      <c r="C113" s="91">
        <v>14</v>
      </c>
      <c r="D113" s="91">
        <v>5</v>
      </c>
      <c r="E113" s="91">
        <v>8</v>
      </c>
      <c r="F113" s="91">
        <v>9</v>
      </c>
      <c r="G113" s="91">
        <v>36</v>
      </c>
      <c r="H113" s="91">
        <v>57</v>
      </c>
      <c r="I113" s="91">
        <v>64</v>
      </c>
    </row>
    <row r="114" spans="1:9" x14ac:dyDescent="0.25">
      <c r="A114" s="93" t="s">
        <v>291</v>
      </c>
      <c r="B114" s="93" t="s">
        <v>14</v>
      </c>
      <c r="C114" s="91">
        <v>14</v>
      </c>
      <c r="D114" s="91">
        <v>13</v>
      </c>
      <c r="E114" s="91">
        <v>14</v>
      </c>
      <c r="F114" s="91">
        <v>14</v>
      </c>
      <c r="G114" s="91">
        <v>93</v>
      </c>
      <c r="H114" s="91">
        <v>100</v>
      </c>
      <c r="I114" s="91">
        <v>100</v>
      </c>
    </row>
    <row r="115" spans="1:9" x14ac:dyDescent="0.25">
      <c r="A115" s="91" t="s">
        <v>181</v>
      </c>
      <c r="B115" s="91" t="s">
        <v>14</v>
      </c>
      <c r="C115" s="91">
        <v>15</v>
      </c>
      <c r="D115" s="91">
        <v>6</v>
      </c>
      <c r="E115" s="91">
        <v>12</v>
      </c>
      <c r="F115" s="91">
        <v>13</v>
      </c>
      <c r="G115" s="91">
        <v>40</v>
      </c>
      <c r="H115" s="91">
        <v>80</v>
      </c>
      <c r="I115" s="91">
        <v>87</v>
      </c>
    </row>
    <row r="116" spans="1:9" x14ac:dyDescent="0.25">
      <c r="A116" s="91" t="s">
        <v>133</v>
      </c>
      <c r="B116" s="91" t="s">
        <v>12</v>
      </c>
      <c r="C116" s="91">
        <v>16</v>
      </c>
      <c r="D116" s="91">
        <v>3</v>
      </c>
      <c r="E116" s="91">
        <v>5</v>
      </c>
      <c r="F116" s="91">
        <v>8</v>
      </c>
      <c r="G116" s="91">
        <v>19</v>
      </c>
      <c r="H116" s="91">
        <v>31</v>
      </c>
      <c r="I116" s="91">
        <v>50</v>
      </c>
    </row>
    <row r="117" spans="1:9" x14ac:dyDescent="0.25">
      <c r="A117" s="91" t="s">
        <v>30</v>
      </c>
      <c r="B117" s="91" t="s">
        <v>14</v>
      </c>
      <c r="C117" s="91">
        <v>16</v>
      </c>
      <c r="D117" s="91">
        <v>1</v>
      </c>
      <c r="E117" s="91">
        <v>9</v>
      </c>
      <c r="F117" s="91">
        <v>11</v>
      </c>
      <c r="G117" s="91">
        <v>6</v>
      </c>
      <c r="H117" s="91">
        <v>56</v>
      </c>
      <c r="I117" s="91">
        <v>69</v>
      </c>
    </row>
    <row r="118" spans="1:9" x14ac:dyDescent="0.25">
      <c r="A118" s="92" t="s">
        <v>266</v>
      </c>
      <c r="B118" s="93" t="s">
        <v>191</v>
      </c>
      <c r="C118" s="91">
        <v>16</v>
      </c>
      <c r="D118" s="91">
        <v>11</v>
      </c>
      <c r="E118" s="91">
        <v>14</v>
      </c>
      <c r="F118" s="91">
        <v>14</v>
      </c>
      <c r="G118" s="91">
        <v>69</v>
      </c>
      <c r="H118" s="91">
        <v>88</v>
      </c>
      <c r="I118" s="91">
        <v>88</v>
      </c>
    </row>
    <row r="119" spans="1:9" x14ac:dyDescent="0.25">
      <c r="A119" s="91" t="s">
        <v>31</v>
      </c>
      <c r="B119" s="91" t="s">
        <v>14</v>
      </c>
      <c r="C119" s="91">
        <v>16</v>
      </c>
      <c r="D119" s="91">
        <v>9</v>
      </c>
      <c r="E119" s="91">
        <v>16</v>
      </c>
      <c r="F119" s="91">
        <v>16</v>
      </c>
      <c r="G119" s="91">
        <v>56</v>
      </c>
      <c r="H119" s="91">
        <v>100</v>
      </c>
      <c r="I119" s="91">
        <v>100</v>
      </c>
    </row>
    <row r="120" spans="1:9" x14ac:dyDescent="0.25">
      <c r="A120" s="91" t="s">
        <v>95</v>
      </c>
      <c r="B120" s="91" t="s">
        <v>14</v>
      </c>
      <c r="C120" s="91">
        <v>16</v>
      </c>
      <c r="D120" s="91">
        <v>4</v>
      </c>
      <c r="E120" s="91">
        <v>7</v>
      </c>
      <c r="F120" s="91">
        <v>7</v>
      </c>
      <c r="G120" s="91">
        <v>25</v>
      </c>
      <c r="H120" s="91">
        <v>44</v>
      </c>
      <c r="I120" s="91">
        <v>44</v>
      </c>
    </row>
    <row r="121" spans="1:9" x14ac:dyDescent="0.25">
      <c r="A121" s="92" t="s">
        <v>176</v>
      </c>
      <c r="B121" s="93" t="s">
        <v>177</v>
      </c>
      <c r="C121" s="91">
        <v>17</v>
      </c>
      <c r="D121" s="91">
        <v>11</v>
      </c>
      <c r="E121" s="91">
        <v>14</v>
      </c>
      <c r="F121" s="91">
        <v>16</v>
      </c>
      <c r="G121" s="91">
        <v>65</v>
      </c>
      <c r="H121" s="91">
        <v>82</v>
      </c>
      <c r="I121" s="91">
        <v>94</v>
      </c>
    </row>
    <row r="122" spans="1:9" x14ac:dyDescent="0.25">
      <c r="A122" s="91" t="s">
        <v>111</v>
      </c>
      <c r="B122" s="91" t="s">
        <v>14</v>
      </c>
      <c r="C122" s="91">
        <v>8</v>
      </c>
      <c r="D122" s="91">
        <v>8</v>
      </c>
      <c r="E122" s="91">
        <v>8</v>
      </c>
      <c r="F122" s="91">
        <v>8</v>
      </c>
      <c r="G122" s="91">
        <v>100</v>
      </c>
      <c r="H122" s="91">
        <v>100</v>
      </c>
      <c r="I122" s="91">
        <v>100</v>
      </c>
    </row>
    <row r="123" spans="1:9" x14ac:dyDescent="0.25">
      <c r="A123" s="91" t="s">
        <v>112</v>
      </c>
      <c r="B123" s="65" t="s">
        <v>14</v>
      </c>
      <c r="C123" s="91">
        <v>10</v>
      </c>
      <c r="D123" s="91">
        <v>6</v>
      </c>
      <c r="E123" s="91">
        <v>6</v>
      </c>
      <c r="F123" s="91">
        <v>8</v>
      </c>
      <c r="G123" s="91">
        <v>60</v>
      </c>
      <c r="H123" s="91">
        <v>60</v>
      </c>
      <c r="I123" s="91">
        <v>80</v>
      </c>
    </row>
    <row r="124" spans="1:9" x14ac:dyDescent="0.25">
      <c r="A124" s="94" t="s">
        <v>139</v>
      </c>
      <c r="B124" s="94" t="s">
        <v>14</v>
      </c>
      <c r="C124" s="91">
        <v>11</v>
      </c>
      <c r="D124" s="91">
        <v>0</v>
      </c>
      <c r="E124" s="91">
        <v>1</v>
      </c>
      <c r="F124" s="91">
        <v>3</v>
      </c>
      <c r="G124" s="91">
        <v>0</v>
      </c>
      <c r="H124" s="91">
        <v>9</v>
      </c>
      <c r="I124" s="91">
        <v>27</v>
      </c>
    </row>
    <row r="125" spans="1:9" x14ac:dyDescent="0.25">
      <c r="A125" s="91" t="s">
        <v>165</v>
      </c>
      <c r="B125" s="91" t="s">
        <v>202</v>
      </c>
      <c r="C125" s="91">
        <v>11</v>
      </c>
      <c r="D125" s="91">
        <v>3</v>
      </c>
      <c r="E125" s="91">
        <v>6</v>
      </c>
      <c r="F125" s="91">
        <v>7</v>
      </c>
      <c r="G125" s="91">
        <v>27</v>
      </c>
      <c r="H125" s="91">
        <v>55</v>
      </c>
      <c r="I125" s="91">
        <v>64</v>
      </c>
    </row>
    <row r="126" spans="1:9" x14ac:dyDescent="0.25">
      <c r="A126" s="94" t="s">
        <v>156</v>
      </c>
      <c r="B126" s="94" t="s">
        <v>14</v>
      </c>
      <c r="C126" s="91">
        <v>5</v>
      </c>
      <c r="D126" s="91">
        <v>5</v>
      </c>
      <c r="E126" s="91">
        <v>5</v>
      </c>
      <c r="F126" s="91">
        <v>5</v>
      </c>
      <c r="G126" s="91">
        <v>100</v>
      </c>
      <c r="H126" s="91">
        <v>100</v>
      </c>
      <c r="I126" s="91">
        <v>100</v>
      </c>
    </row>
    <row r="127" spans="1:9" x14ac:dyDescent="0.25">
      <c r="A127" s="91" t="s">
        <v>128</v>
      </c>
      <c r="B127" s="91" t="s">
        <v>14</v>
      </c>
      <c r="C127" s="91">
        <v>5</v>
      </c>
      <c r="D127" s="91">
        <v>3</v>
      </c>
      <c r="E127" s="91">
        <v>4</v>
      </c>
      <c r="F127" s="91">
        <v>4</v>
      </c>
      <c r="G127" s="91">
        <v>60</v>
      </c>
      <c r="H127" s="91">
        <v>80</v>
      </c>
      <c r="I127" s="91">
        <v>80</v>
      </c>
    </row>
    <row r="129" spans="1:7" x14ac:dyDescent="0.25">
      <c r="A129" s="15" t="s">
        <v>723</v>
      </c>
    </row>
    <row r="132" spans="1:7" ht="45" x14ac:dyDescent="0.25">
      <c r="C132" s="15" t="s">
        <v>555</v>
      </c>
      <c r="D132" s="97" t="s">
        <v>724</v>
      </c>
      <c r="E132" s="97" t="s">
        <v>725</v>
      </c>
      <c r="F132" s="97" t="s">
        <v>726</v>
      </c>
      <c r="G132" s="97" t="s">
        <v>727</v>
      </c>
    </row>
    <row r="133" spans="1:7" x14ac:dyDescent="0.25">
      <c r="B133" s="15" t="s">
        <v>596</v>
      </c>
      <c r="C133">
        <v>6642</v>
      </c>
      <c r="D133">
        <v>3309</v>
      </c>
      <c r="E133">
        <v>4452</v>
      </c>
      <c r="F133">
        <v>4981</v>
      </c>
      <c r="G133">
        <v>1661</v>
      </c>
    </row>
    <row r="134" spans="1:7" x14ac:dyDescent="0.25">
      <c r="B134" s="15" t="s">
        <v>728</v>
      </c>
      <c r="D134" s="64">
        <v>0.5</v>
      </c>
      <c r="E134" s="64">
        <v>0.67</v>
      </c>
      <c r="F134" s="64">
        <v>0.75</v>
      </c>
      <c r="G134" s="64">
        <v>0.25</v>
      </c>
    </row>
    <row r="135" spans="1:7" x14ac:dyDescent="0.25">
      <c r="B135" s="15" t="s">
        <v>729</v>
      </c>
      <c r="D135" s="64">
        <v>0.5</v>
      </c>
      <c r="E135" s="64">
        <v>0.17</v>
      </c>
      <c r="F135" s="64">
        <v>0.08</v>
      </c>
      <c r="G135" s="64">
        <v>0.25</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
  <sheetViews>
    <sheetView workbookViewId="0">
      <selection activeCell="E14" sqref="E14"/>
    </sheetView>
  </sheetViews>
  <sheetFormatPr defaultRowHeight="15" x14ac:dyDescent="0.25"/>
  <cols>
    <col min="1" max="1" width="36.5703125" customWidth="1"/>
    <col min="2" max="2" width="34.85546875" customWidth="1"/>
    <col min="3" max="3" width="9.7109375" customWidth="1"/>
    <col min="4" max="4" width="12.28515625" customWidth="1"/>
    <col min="5" max="5" width="12.85546875" customWidth="1"/>
    <col min="6" max="6" width="12.140625" customWidth="1"/>
    <col min="7" max="7" width="10.42578125" customWidth="1"/>
    <col min="8" max="8" width="11.28515625" customWidth="1"/>
    <col min="9" max="9" width="12.7109375" customWidth="1"/>
    <col min="10" max="10" width="12" customWidth="1"/>
  </cols>
  <sheetData>
    <row r="1" spans="1:10" x14ac:dyDescent="0.25">
      <c r="E1" s="8" t="s">
        <v>730</v>
      </c>
    </row>
    <row r="3" spans="1:10" ht="90" x14ac:dyDescent="0.25">
      <c r="A3" s="88" t="s">
        <v>586</v>
      </c>
      <c r="B3" s="88" t="s">
        <v>570</v>
      </c>
      <c r="C3" s="98" t="s">
        <v>731</v>
      </c>
      <c r="D3" s="98" t="s">
        <v>732</v>
      </c>
      <c r="E3" s="98" t="s">
        <v>733</v>
      </c>
      <c r="F3" s="98" t="s">
        <v>734</v>
      </c>
      <c r="G3" s="99" t="s">
        <v>735</v>
      </c>
      <c r="H3" s="99" t="s">
        <v>736</v>
      </c>
      <c r="I3" s="99" t="s">
        <v>737</v>
      </c>
      <c r="J3" s="99" t="s">
        <v>738</v>
      </c>
    </row>
    <row r="4" spans="1:10" x14ac:dyDescent="0.25">
      <c r="A4" s="94" t="s">
        <v>156</v>
      </c>
      <c r="B4" s="94" t="s">
        <v>14</v>
      </c>
      <c r="C4" s="91">
        <v>1</v>
      </c>
      <c r="D4" s="91">
        <v>1</v>
      </c>
      <c r="E4" s="91">
        <v>1</v>
      </c>
      <c r="F4" s="91">
        <v>1</v>
      </c>
      <c r="G4" s="91">
        <v>4</v>
      </c>
      <c r="H4" s="91">
        <v>4</v>
      </c>
      <c r="I4" s="91">
        <v>4</v>
      </c>
      <c r="J4" s="91">
        <v>4</v>
      </c>
    </row>
    <row r="5" spans="1:10" x14ac:dyDescent="0.25">
      <c r="A5" s="91" t="s">
        <v>128</v>
      </c>
      <c r="B5" s="91" t="s">
        <v>14</v>
      </c>
      <c r="C5" s="91">
        <v>4</v>
      </c>
      <c r="D5" s="91">
        <v>2</v>
      </c>
      <c r="E5" s="91">
        <v>3</v>
      </c>
      <c r="F5" s="91">
        <v>3</v>
      </c>
      <c r="G5" s="91">
        <v>1</v>
      </c>
      <c r="H5" s="91">
        <v>1</v>
      </c>
      <c r="I5" s="91">
        <v>1</v>
      </c>
      <c r="J5" s="91">
        <v>1</v>
      </c>
    </row>
    <row r="6" spans="1:10" x14ac:dyDescent="0.25">
      <c r="A6" s="91" t="s">
        <v>111</v>
      </c>
      <c r="B6" s="91" t="s">
        <v>14</v>
      </c>
      <c r="C6" s="91">
        <v>4</v>
      </c>
      <c r="D6" s="91">
        <v>4</v>
      </c>
      <c r="E6" s="91">
        <v>4</v>
      </c>
      <c r="F6" s="91">
        <v>4</v>
      </c>
      <c r="G6" s="91">
        <v>4</v>
      </c>
      <c r="H6" s="91">
        <v>4</v>
      </c>
      <c r="I6" s="91">
        <v>4</v>
      </c>
      <c r="J6" s="91">
        <v>4</v>
      </c>
    </row>
    <row r="7" spans="1:10" x14ac:dyDescent="0.25">
      <c r="A7" s="91" t="s">
        <v>112</v>
      </c>
      <c r="B7" s="65" t="s">
        <v>14</v>
      </c>
      <c r="C7" s="91">
        <v>1</v>
      </c>
      <c r="D7" s="91">
        <v>1</v>
      </c>
      <c r="E7" s="91">
        <v>1</v>
      </c>
      <c r="F7" s="91">
        <v>1</v>
      </c>
      <c r="G7" s="91">
        <v>9</v>
      </c>
      <c r="H7" s="91">
        <v>5</v>
      </c>
      <c r="I7" s="91">
        <v>5</v>
      </c>
      <c r="J7" s="91">
        <v>7</v>
      </c>
    </row>
    <row r="8" spans="1:10" x14ac:dyDescent="0.25">
      <c r="A8" s="94" t="s">
        <v>139</v>
      </c>
      <c r="B8" s="94" t="s">
        <v>14</v>
      </c>
      <c r="C8" s="91">
        <v>3</v>
      </c>
      <c r="D8" s="91">
        <v>0</v>
      </c>
      <c r="E8" s="91">
        <v>0</v>
      </c>
      <c r="F8" s="91">
        <v>1</v>
      </c>
      <c r="G8" s="91">
        <v>8</v>
      </c>
      <c r="H8" s="91">
        <v>0</v>
      </c>
      <c r="I8" s="91">
        <v>1</v>
      </c>
      <c r="J8" s="91">
        <v>2</v>
      </c>
    </row>
    <row r="9" spans="1:10" x14ac:dyDescent="0.25">
      <c r="A9" s="91" t="s">
        <v>165</v>
      </c>
      <c r="B9" s="91" t="s">
        <v>202</v>
      </c>
      <c r="C9" s="91">
        <v>5</v>
      </c>
      <c r="D9" s="91">
        <v>2</v>
      </c>
      <c r="E9" s="91">
        <v>3</v>
      </c>
      <c r="F9" s="91">
        <v>3</v>
      </c>
      <c r="G9" s="91">
        <v>6</v>
      </c>
      <c r="H9" s="91">
        <v>1</v>
      </c>
      <c r="I9" s="91">
        <v>3</v>
      </c>
      <c r="J9" s="91">
        <v>4</v>
      </c>
    </row>
    <row r="10" spans="1:10" x14ac:dyDescent="0.25">
      <c r="A10" s="91" t="s">
        <v>161</v>
      </c>
      <c r="B10" s="91" t="s">
        <v>35</v>
      </c>
      <c r="C10" s="91">
        <v>3</v>
      </c>
      <c r="D10" s="91">
        <v>3</v>
      </c>
      <c r="E10" s="91">
        <v>3</v>
      </c>
      <c r="F10" s="91">
        <v>3</v>
      </c>
      <c r="G10" s="91">
        <v>9</v>
      </c>
      <c r="H10" s="91">
        <v>5</v>
      </c>
      <c r="I10" s="91">
        <v>8</v>
      </c>
      <c r="J10" s="91">
        <v>8</v>
      </c>
    </row>
    <row r="11" spans="1:10" x14ac:dyDescent="0.25">
      <c r="A11" s="91" t="s">
        <v>65</v>
      </c>
      <c r="B11" s="91" t="s">
        <v>14</v>
      </c>
      <c r="C11" s="91">
        <v>10</v>
      </c>
      <c r="D11" s="91">
        <v>4</v>
      </c>
      <c r="E11" s="91">
        <v>5</v>
      </c>
      <c r="F11" s="91">
        <v>6</v>
      </c>
      <c r="G11" s="91">
        <v>3</v>
      </c>
      <c r="H11" s="91">
        <v>0</v>
      </c>
      <c r="I11" s="91">
        <v>0</v>
      </c>
      <c r="J11" s="91">
        <v>0</v>
      </c>
    </row>
    <row r="12" spans="1:10" x14ac:dyDescent="0.25">
      <c r="A12" s="91" t="s">
        <v>52</v>
      </c>
      <c r="B12" s="91" t="s">
        <v>14</v>
      </c>
      <c r="C12" s="91">
        <v>9</v>
      </c>
      <c r="D12" s="91">
        <v>3</v>
      </c>
      <c r="E12" s="91">
        <v>4</v>
      </c>
      <c r="F12" s="91">
        <v>8</v>
      </c>
      <c r="G12" s="91">
        <v>5</v>
      </c>
      <c r="H12" s="91">
        <v>0</v>
      </c>
      <c r="I12" s="91">
        <v>0</v>
      </c>
      <c r="J12" s="91">
        <v>3</v>
      </c>
    </row>
    <row r="13" spans="1:10" x14ac:dyDescent="0.25">
      <c r="A13" s="92" t="s">
        <v>127</v>
      </c>
      <c r="B13" s="93" t="s">
        <v>14</v>
      </c>
      <c r="C13" s="91">
        <v>5</v>
      </c>
      <c r="D13" s="91">
        <v>2</v>
      </c>
      <c r="E13" s="91">
        <v>4</v>
      </c>
      <c r="F13" s="91">
        <v>4</v>
      </c>
      <c r="G13" s="91">
        <v>9</v>
      </c>
      <c r="H13" s="91">
        <v>3</v>
      </c>
      <c r="I13" s="91">
        <v>4</v>
      </c>
      <c r="J13" s="91">
        <v>5</v>
      </c>
    </row>
    <row r="14" spans="1:10" ht="30" x14ac:dyDescent="0.25">
      <c r="A14" s="93" t="s">
        <v>291</v>
      </c>
      <c r="B14" s="93" t="s">
        <v>14</v>
      </c>
      <c r="C14" s="91">
        <v>6</v>
      </c>
      <c r="D14" s="91">
        <v>6</v>
      </c>
      <c r="E14" s="91">
        <v>6</v>
      </c>
      <c r="F14" s="91">
        <v>6</v>
      </c>
      <c r="G14" s="91">
        <v>8</v>
      </c>
      <c r="H14" s="91">
        <v>7</v>
      </c>
      <c r="I14" s="91">
        <v>8</v>
      </c>
      <c r="J14" s="91">
        <v>8</v>
      </c>
    </row>
    <row r="15" spans="1:10" x14ac:dyDescent="0.25">
      <c r="A15" s="91" t="s">
        <v>181</v>
      </c>
      <c r="B15" s="91" t="s">
        <v>14</v>
      </c>
      <c r="C15" s="91">
        <v>6</v>
      </c>
      <c r="D15" s="91">
        <v>6</v>
      </c>
      <c r="E15" s="91">
        <v>6</v>
      </c>
      <c r="F15" s="91">
        <v>6</v>
      </c>
      <c r="G15" s="91">
        <v>9</v>
      </c>
      <c r="H15" s="91">
        <v>0</v>
      </c>
      <c r="I15" s="91">
        <v>6</v>
      </c>
      <c r="J15" s="91">
        <v>7</v>
      </c>
    </row>
    <row r="16" spans="1:10" x14ac:dyDescent="0.25">
      <c r="A16" s="91" t="s">
        <v>133</v>
      </c>
      <c r="B16" s="91" t="s">
        <v>12</v>
      </c>
      <c r="C16" s="91">
        <v>6</v>
      </c>
      <c r="D16" s="91">
        <v>1</v>
      </c>
      <c r="E16" s="91">
        <v>3</v>
      </c>
      <c r="F16" s="91">
        <v>3</v>
      </c>
      <c r="G16" s="91">
        <v>11</v>
      </c>
      <c r="H16" s="91">
        <v>2</v>
      </c>
      <c r="I16" s="91">
        <v>2</v>
      </c>
      <c r="J16" s="91">
        <v>5</v>
      </c>
    </row>
    <row r="17" spans="1:10" x14ac:dyDescent="0.25">
      <c r="A17" s="91" t="s">
        <v>30</v>
      </c>
      <c r="B17" s="91" t="s">
        <v>14</v>
      </c>
      <c r="C17" s="91">
        <v>5</v>
      </c>
      <c r="D17" s="91">
        <v>0</v>
      </c>
      <c r="E17" s="91">
        <v>3</v>
      </c>
      <c r="F17" s="91">
        <v>4</v>
      </c>
      <c r="G17" s="91">
        <v>11</v>
      </c>
      <c r="H17" s="91">
        <v>1</v>
      </c>
      <c r="I17" s="91">
        <v>6</v>
      </c>
      <c r="J17" s="91">
        <v>7</v>
      </c>
    </row>
    <row r="18" spans="1:10" x14ac:dyDescent="0.25">
      <c r="A18" s="92" t="s">
        <v>266</v>
      </c>
      <c r="B18" s="93" t="s">
        <v>191</v>
      </c>
      <c r="C18" s="91">
        <v>16</v>
      </c>
      <c r="D18" s="91">
        <v>11</v>
      </c>
      <c r="E18" s="91">
        <v>14</v>
      </c>
      <c r="F18" s="91">
        <v>14</v>
      </c>
      <c r="G18" s="91">
        <v>0</v>
      </c>
      <c r="H18" s="91">
        <v>0</v>
      </c>
      <c r="I18" s="91">
        <v>0</v>
      </c>
      <c r="J18" s="91">
        <v>0</v>
      </c>
    </row>
    <row r="19" spans="1:10" x14ac:dyDescent="0.25">
      <c r="A19" s="91" t="s">
        <v>31</v>
      </c>
      <c r="B19" s="91" t="s">
        <v>14</v>
      </c>
      <c r="C19" s="91">
        <v>9</v>
      </c>
      <c r="D19" s="91">
        <v>9</v>
      </c>
      <c r="E19" s="91">
        <v>9</v>
      </c>
      <c r="F19" s="91">
        <v>9</v>
      </c>
      <c r="G19" s="91">
        <v>7</v>
      </c>
      <c r="H19" s="91">
        <v>0</v>
      </c>
      <c r="I19" s="91">
        <v>7</v>
      </c>
      <c r="J19" s="91">
        <v>7</v>
      </c>
    </row>
    <row r="20" spans="1:10" x14ac:dyDescent="0.25">
      <c r="A20" s="91" t="s">
        <v>95</v>
      </c>
      <c r="B20" s="91" t="s">
        <v>14</v>
      </c>
      <c r="C20" s="91">
        <v>10</v>
      </c>
      <c r="D20" s="91">
        <v>4</v>
      </c>
      <c r="E20" s="91">
        <v>7</v>
      </c>
      <c r="F20" s="91">
        <v>7</v>
      </c>
      <c r="G20" s="91">
        <v>6</v>
      </c>
      <c r="H20" s="91">
        <v>0</v>
      </c>
      <c r="I20" s="91">
        <v>0</v>
      </c>
      <c r="J20" s="91">
        <v>0</v>
      </c>
    </row>
    <row r="21" spans="1:10" x14ac:dyDescent="0.25">
      <c r="A21" s="92" t="s">
        <v>176</v>
      </c>
      <c r="B21" s="93" t="s">
        <v>177</v>
      </c>
      <c r="C21" s="91">
        <v>13</v>
      </c>
      <c r="D21" s="91">
        <v>11</v>
      </c>
      <c r="E21" s="91">
        <v>13</v>
      </c>
      <c r="F21" s="91">
        <v>13</v>
      </c>
      <c r="G21" s="91">
        <v>4</v>
      </c>
      <c r="H21" s="91">
        <v>0</v>
      </c>
      <c r="I21" s="91">
        <v>1</v>
      </c>
      <c r="J21" s="91">
        <v>3</v>
      </c>
    </row>
    <row r="22" spans="1:10" x14ac:dyDescent="0.25">
      <c r="A22" s="91" t="s">
        <v>56</v>
      </c>
      <c r="B22" s="91" t="s">
        <v>14</v>
      </c>
      <c r="C22" s="91">
        <v>18</v>
      </c>
      <c r="D22" s="91">
        <v>18</v>
      </c>
      <c r="E22" s="91">
        <v>18</v>
      </c>
      <c r="F22" s="91">
        <v>18</v>
      </c>
      <c r="G22" s="91">
        <v>0</v>
      </c>
      <c r="H22" s="91">
        <v>0</v>
      </c>
      <c r="I22" s="91">
        <v>0</v>
      </c>
      <c r="J22" s="91">
        <v>0</v>
      </c>
    </row>
    <row r="23" spans="1:10" x14ac:dyDescent="0.25">
      <c r="A23" s="91" t="s">
        <v>138</v>
      </c>
      <c r="B23" s="91" t="s">
        <v>14</v>
      </c>
      <c r="C23" s="91">
        <v>5</v>
      </c>
      <c r="D23" s="91">
        <v>1</v>
      </c>
      <c r="E23" s="91">
        <v>3</v>
      </c>
      <c r="F23" s="91">
        <v>3</v>
      </c>
      <c r="G23" s="91">
        <v>13</v>
      </c>
      <c r="H23" s="91">
        <v>0</v>
      </c>
      <c r="I23" s="91">
        <v>3</v>
      </c>
      <c r="J23" s="91">
        <v>3</v>
      </c>
    </row>
    <row r="24" spans="1:10" x14ac:dyDescent="0.25">
      <c r="A24" s="91" t="s">
        <v>20</v>
      </c>
      <c r="B24" s="91" t="s">
        <v>14</v>
      </c>
      <c r="C24" s="91">
        <v>8</v>
      </c>
      <c r="D24" s="91">
        <v>2</v>
      </c>
      <c r="E24" s="91">
        <v>3</v>
      </c>
      <c r="F24" s="91">
        <v>4</v>
      </c>
      <c r="G24" s="91">
        <v>10</v>
      </c>
      <c r="H24" s="91">
        <v>1</v>
      </c>
      <c r="I24" s="91">
        <v>3</v>
      </c>
      <c r="J24" s="91">
        <v>6</v>
      </c>
    </row>
    <row r="25" spans="1:10" x14ac:dyDescent="0.25">
      <c r="A25" s="91" t="s">
        <v>90</v>
      </c>
      <c r="B25" s="91" t="s">
        <v>14</v>
      </c>
      <c r="C25" s="91">
        <v>18</v>
      </c>
      <c r="D25" s="91">
        <v>13</v>
      </c>
      <c r="E25" s="91">
        <v>18</v>
      </c>
      <c r="F25" s="91">
        <v>18</v>
      </c>
      <c r="G25" s="91">
        <v>0</v>
      </c>
      <c r="H25" s="91">
        <v>0</v>
      </c>
      <c r="I25" s="91">
        <v>0</v>
      </c>
      <c r="J25" s="91">
        <v>0</v>
      </c>
    </row>
    <row r="26" spans="1:10" x14ac:dyDescent="0.25">
      <c r="A26" s="91" t="s">
        <v>130</v>
      </c>
      <c r="B26" s="91" t="s">
        <v>14</v>
      </c>
      <c r="C26" s="91">
        <v>12</v>
      </c>
      <c r="D26" s="91">
        <v>12</v>
      </c>
      <c r="E26" s="91">
        <v>12</v>
      </c>
      <c r="F26" s="91">
        <v>12</v>
      </c>
      <c r="G26" s="91">
        <v>6</v>
      </c>
      <c r="H26" s="91">
        <v>0</v>
      </c>
      <c r="I26" s="91">
        <v>2</v>
      </c>
      <c r="J26" s="91">
        <v>3</v>
      </c>
    </row>
    <row r="27" spans="1:10" x14ac:dyDescent="0.25">
      <c r="A27" s="91" t="s">
        <v>179</v>
      </c>
      <c r="B27" s="91" t="s">
        <v>14</v>
      </c>
      <c r="C27" s="91">
        <v>12</v>
      </c>
      <c r="D27" s="91">
        <v>2</v>
      </c>
      <c r="E27" s="91">
        <v>7</v>
      </c>
      <c r="F27" s="91">
        <v>7</v>
      </c>
      <c r="G27" s="91">
        <v>6</v>
      </c>
      <c r="H27" s="91">
        <v>0</v>
      </c>
      <c r="I27" s="91">
        <v>1</v>
      </c>
      <c r="J27" s="91">
        <v>4</v>
      </c>
    </row>
    <row r="28" spans="1:10" x14ac:dyDescent="0.25">
      <c r="A28" s="91" t="s">
        <v>162</v>
      </c>
      <c r="B28" s="91" t="s">
        <v>14</v>
      </c>
      <c r="C28" s="91">
        <v>16</v>
      </c>
      <c r="D28" s="91">
        <v>12</v>
      </c>
      <c r="E28" s="91">
        <v>12</v>
      </c>
      <c r="F28" s="91">
        <v>12</v>
      </c>
      <c r="G28" s="91">
        <v>3</v>
      </c>
      <c r="H28" s="91">
        <v>0</v>
      </c>
      <c r="I28" s="91">
        <v>2</v>
      </c>
      <c r="J28" s="91">
        <v>3</v>
      </c>
    </row>
    <row r="29" spans="1:10" x14ac:dyDescent="0.25">
      <c r="A29" s="91" t="s">
        <v>183</v>
      </c>
      <c r="B29" s="91" t="s">
        <v>35</v>
      </c>
      <c r="C29" s="91">
        <v>4</v>
      </c>
      <c r="D29" s="91">
        <v>4</v>
      </c>
      <c r="E29" s="91">
        <v>4</v>
      </c>
      <c r="F29" s="91">
        <v>4</v>
      </c>
      <c r="G29" s="91">
        <v>16</v>
      </c>
      <c r="H29" s="91">
        <v>0</v>
      </c>
      <c r="I29" s="91">
        <v>8</v>
      </c>
      <c r="J29" s="91">
        <v>10</v>
      </c>
    </row>
    <row r="30" spans="1:10" x14ac:dyDescent="0.25">
      <c r="A30" s="91" t="s">
        <v>259</v>
      </c>
      <c r="B30" s="91" t="s">
        <v>14</v>
      </c>
      <c r="C30" s="91">
        <v>7</v>
      </c>
      <c r="D30" s="91">
        <v>7</v>
      </c>
      <c r="E30" s="91">
        <v>7</v>
      </c>
      <c r="F30" s="91">
        <v>7</v>
      </c>
      <c r="G30" s="91">
        <v>13</v>
      </c>
      <c r="H30" s="91">
        <v>4</v>
      </c>
      <c r="I30" s="91">
        <v>11</v>
      </c>
      <c r="J30" s="91">
        <v>11</v>
      </c>
    </row>
    <row r="31" spans="1:10" x14ac:dyDescent="0.25">
      <c r="A31" s="91" t="s">
        <v>62</v>
      </c>
      <c r="B31" s="91" t="s">
        <v>14</v>
      </c>
      <c r="C31" s="91">
        <v>3</v>
      </c>
      <c r="D31" s="91">
        <v>0</v>
      </c>
      <c r="E31" s="91">
        <v>2</v>
      </c>
      <c r="F31" s="91">
        <v>2</v>
      </c>
      <c r="G31" s="91">
        <v>17</v>
      </c>
      <c r="H31" s="91">
        <v>0</v>
      </c>
      <c r="I31" s="91">
        <v>3</v>
      </c>
      <c r="J31" s="91">
        <v>6</v>
      </c>
    </row>
    <row r="32" spans="1:10" x14ac:dyDescent="0.25">
      <c r="A32" s="91" t="s">
        <v>201</v>
      </c>
      <c r="B32" s="91" t="s">
        <v>14</v>
      </c>
      <c r="C32" s="91">
        <v>15</v>
      </c>
      <c r="D32" s="91">
        <v>10</v>
      </c>
      <c r="E32" s="91">
        <v>13</v>
      </c>
      <c r="F32" s="91">
        <v>13</v>
      </c>
      <c r="G32" s="91">
        <v>6</v>
      </c>
      <c r="H32" s="91">
        <v>5</v>
      </c>
      <c r="I32" s="91">
        <v>5</v>
      </c>
      <c r="J32" s="91">
        <v>5</v>
      </c>
    </row>
    <row r="33" spans="1:10" x14ac:dyDescent="0.25">
      <c r="A33" s="91" t="s">
        <v>165</v>
      </c>
      <c r="B33" s="91" t="s">
        <v>166</v>
      </c>
      <c r="C33" s="91">
        <v>21</v>
      </c>
      <c r="D33" s="91">
        <v>14</v>
      </c>
      <c r="E33" s="91">
        <v>15</v>
      </c>
      <c r="F33" s="91">
        <v>16</v>
      </c>
      <c r="G33" s="91">
        <v>0</v>
      </c>
      <c r="H33" s="91">
        <v>0</v>
      </c>
      <c r="I33" s="91">
        <v>0</v>
      </c>
      <c r="J33" s="91">
        <v>0</v>
      </c>
    </row>
    <row r="34" spans="1:10" x14ac:dyDescent="0.25">
      <c r="A34" s="91" t="s">
        <v>86</v>
      </c>
      <c r="B34" s="91" t="s">
        <v>190</v>
      </c>
      <c r="C34" s="91">
        <v>12</v>
      </c>
      <c r="D34" s="91">
        <v>7</v>
      </c>
      <c r="E34" s="91">
        <v>12</v>
      </c>
      <c r="F34" s="91">
        <v>12</v>
      </c>
      <c r="G34" s="91">
        <v>9</v>
      </c>
      <c r="H34" s="91">
        <v>0</v>
      </c>
      <c r="I34" s="91">
        <v>0</v>
      </c>
      <c r="J34" s="91">
        <v>7</v>
      </c>
    </row>
    <row r="35" spans="1:10" ht="30" x14ac:dyDescent="0.25">
      <c r="A35" s="92" t="s">
        <v>286</v>
      </c>
      <c r="B35" s="93" t="s">
        <v>584</v>
      </c>
      <c r="C35" s="91">
        <v>10</v>
      </c>
      <c r="D35" s="91">
        <v>6</v>
      </c>
      <c r="E35" s="91">
        <v>8</v>
      </c>
      <c r="F35" s="91">
        <v>8</v>
      </c>
      <c r="G35" s="91">
        <v>11</v>
      </c>
      <c r="H35" s="91">
        <v>2</v>
      </c>
      <c r="I35" s="91">
        <v>4</v>
      </c>
      <c r="J35" s="91">
        <v>7</v>
      </c>
    </row>
    <row r="36" spans="1:10" x14ac:dyDescent="0.25">
      <c r="A36" s="92" t="s">
        <v>293</v>
      </c>
      <c r="B36" s="93" t="s">
        <v>35</v>
      </c>
      <c r="C36" s="91">
        <v>12</v>
      </c>
      <c r="D36" s="91">
        <v>6</v>
      </c>
      <c r="E36" s="91">
        <v>8</v>
      </c>
      <c r="F36" s="91">
        <v>8</v>
      </c>
      <c r="G36" s="91">
        <v>10</v>
      </c>
      <c r="H36" s="91">
        <v>4</v>
      </c>
      <c r="I36" s="91">
        <v>7</v>
      </c>
      <c r="J36" s="91">
        <v>7</v>
      </c>
    </row>
    <row r="37" spans="1:10" x14ac:dyDescent="0.25">
      <c r="A37" s="91" t="s">
        <v>168</v>
      </c>
      <c r="B37" s="91" t="s">
        <v>14</v>
      </c>
      <c r="C37" s="91">
        <v>7</v>
      </c>
      <c r="D37" s="91">
        <v>5</v>
      </c>
      <c r="E37" s="91">
        <v>6</v>
      </c>
      <c r="F37" s="91">
        <v>6</v>
      </c>
      <c r="G37" s="91">
        <v>15</v>
      </c>
      <c r="H37" s="91">
        <v>3</v>
      </c>
      <c r="I37" s="91">
        <v>12</v>
      </c>
      <c r="J37" s="91">
        <v>13</v>
      </c>
    </row>
    <row r="38" spans="1:10" x14ac:dyDescent="0.25">
      <c r="A38" s="92" t="s">
        <v>188</v>
      </c>
      <c r="B38" s="93" t="s">
        <v>14</v>
      </c>
      <c r="C38" s="91">
        <v>19</v>
      </c>
      <c r="D38" s="91">
        <v>19</v>
      </c>
      <c r="E38" s="91">
        <v>19</v>
      </c>
      <c r="F38" s="91">
        <v>19</v>
      </c>
      <c r="G38" s="91">
        <v>3</v>
      </c>
      <c r="H38" s="91">
        <v>2</v>
      </c>
      <c r="I38" s="91">
        <v>3</v>
      </c>
      <c r="J38" s="91">
        <v>3</v>
      </c>
    </row>
    <row r="39" spans="1:10" x14ac:dyDescent="0.25">
      <c r="A39" s="91" t="s">
        <v>227</v>
      </c>
      <c r="B39" s="91" t="s">
        <v>14</v>
      </c>
      <c r="C39" s="91">
        <v>11</v>
      </c>
      <c r="D39" s="91">
        <v>11</v>
      </c>
      <c r="E39" s="91">
        <v>11</v>
      </c>
      <c r="F39" s="91">
        <v>11</v>
      </c>
      <c r="G39" s="91">
        <v>12</v>
      </c>
      <c r="H39" s="91">
        <v>0</v>
      </c>
      <c r="I39" s="91">
        <v>1</v>
      </c>
      <c r="J39" s="91">
        <v>4</v>
      </c>
    </row>
    <row r="40" spans="1:10" x14ac:dyDescent="0.25">
      <c r="A40" s="94" t="s">
        <v>79</v>
      </c>
      <c r="B40" s="94" t="s">
        <v>14</v>
      </c>
      <c r="C40" s="91">
        <v>23</v>
      </c>
      <c r="D40" s="91">
        <v>6</v>
      </c>
      <c r="E40" s="91">
        <v>19</v>
      </c>
      <c r="F40" s="91">
        <v>23</v>
      </c>
      <c r="G40" s="91">
        <v>0</v>
      </c>
      <c r="H40" s="91">
        <v>0</v>
      </c>
      <c r="I40" s="91">
        <v>0</v>
      </c>
      <c r="J40" s="91">
        <v>0</v>
      </c>
    </row>
    <row r="41" spans="1:10" x14ac:dyDescent="0.25">
      <c r="A41" s="92" t="s">
        <v>36</v>
      </c>
      <c r="B41" s="93" t="s">
        <v>14</v>
      </c>
      <c r="C41" s="91">
        <v>6</v>
      </c>
      <c r="D41" s="91">
        <v>4</v>
      </c>
      <c r="E41" s="91">
        <v>4</v>
      </c>
      <c r="F41" s="91">
        <v>4</v>
      </c>
      <c r="G41" s="91">
        <v>17</v>
      </c>
      <c r="H41" s="91">
        <v>8</v>
      </c>
      <c r="I41" s="91">
        <v>11</v>
      </c>
      <c r="J41" s="91">
        <v>12</v>
      </c>
    </row>
    <row r="42" spans="1:10" x14ac:dyDescent="0.25">
      <c r="A42" s="91" t="s">
        <v>113</v>
      </c>
      <c r="B42" s="91" t="s">
        <v>14</v>
      </c>
      <c r="C42" s="91">
        <v>18</v>
      </c>
      <c r="D42" s="91">
        <v>10</v>
      </c>
      <c r="E42" s="91">
        <v>10</v>
      </c>
      <c r="F42" s="91">
        <v>10</v>
      </c>
      <c r="G42" s="91">
        <v>6</v>
      </c>
      <c r="H42" s="91">
        <v>0</v>
      </c>
      <c r="I42" s="91">
        <v>0</v>
      </c>
      <c r="J42" s="91">
        <v>2</v>
      </c>
    </row>
    <row r="43" spans="1:10" x14ac:dyDescent="0.25">
      <c r="A43" s="91" t="s">
        <v>60</v>
      </c>
      <c r="B43" s="91" t="s">
        <v>85</v>
      </c>
      <c r="C43" s="91">
        <v>24</v>
      </c>
      <c r="D43" s="91">
        <v>23</v>
      </c>
      <c r="E43" s="91">
        <v>23</v>
      </c>
      <c r="F43" s="91">
        <v>23</v>
      </c>
      <c r="G43" s="91">
        <v>0</v>
      </c>
      <c r="H43" s="91">
        <v>0</v>
      </c>
      <c r="I43" s="91">
        <v>0</v>
      </c>
      <c r="J43" s="91">
        <v>0</v>
      </c>
    </row>
    <row r="44" spans="1:10" x14ac:dyDescent="0.25">
      <c r="A44" s="91" t="s">
        <v>70</v>
      </c>
      <c r="B44" s="91" t="s">
        <v>35</v>
      </c>
      <c r="C44" s="91">
        <v>14</v>
      </c>
      <c r="D44" s="91">
        <v>12</v>
      </c>
      <c r="E44" s="91">
        <v>13</v>
      </c>
      <c r="F44" s="91">
        <v>13</v>
      </c>
      <c r="G44" s="91">
        <v>10</v>
      </c>
      <c r="H44" s="91">
        <v>4</v>
      </c>
      <c r="I44" s="91">
        <v>8</v>
      </c>
      <c r="J44" s="91">
        <v>8</v>
      </c>
    </row>
    <row r="45" spans="1:10" x14ac:dyDescent="0.25">
      <c r="A45" s="91" t="s">
        <v>102</v>
      </c>
      <c r="B45" s="91" t="s">
        <v>14</v>
      </c>
      <c r="C45" s="91">
        <v>0</v>
      </c>
      <c r="D45" s="91">
        <v>0</v>
      </c>
      <c r="E45" s="91">
        <v>0</v>
      </c>
      <c r="F45" s="91">
        <v>0</v>
      </c>
      <c r="G45" s="91">
        <v>25</v>
      </c>
      <c r="H45" s="91">
        <v>8</v>
      </c>
      <c r="I45" s="91">
        <v>9</v>
      </c>
      <c r="J45" s="91">
        <v>9</v>
      </c>
    </row>
    <row r="46" spans="1:10" x14ac:dyDescent="0.25">
      <c r="A46" s="91" t="s">
        <v>22</v>
      </c>
      <c r="B46" s="91" t="s">
        <v>14</v>
      </c>
      <c r="C46" s="91">
        <v>0</v>
      </c>
      <c r="D46" s="91">
        <v>0</v>
      </c>
      <c r="E46" s="91">
        <v>0</v>
      </c>
      <c r="F46" s="91">
        <v>0</v>
      </c>
      <c r="G46" s="91">
        <v>25</v>
      </c>
      <c r="H46" s="91">
        <v>0</v>
      </c>
      <c r="I46" s="91">
        <v>3</v>
      </c>
      <c r="J46" s="91">
        <v>7</v>
      </c>
    </row>
    <row r="47" spans="1:10" x14ac:dyDescent="0.25">
      <c r="A47" s="91" t="s">
        <v>46</v>
      </c>
      <c r="B47" s="91" t="s">
        <v>14</v>
      </c>
      <c r="C47" s="91">
        <v>9</v>
      </c>
      <c r="D47" s="91">
        <v>9</v>
      </c>
      <c r="E47" s="91">
        <v>9</v>
      </c>
      <c r="F47" s="91">
        <v>9</v>
      </c>
      <c r="G47" s="91">
        <v>16</v>
      </c>
      <c r="H47" s="91">
        <v>11</v>
      </c>
      <c r="I47" s="91">
        <v>15</v>
      </c>
      <c r="J47" s="91">
        <v>16</v>
      </c>
    </row>
    <row r="48" spans="1:10" x14ac:dyDescent="0.25">
      <c r="A48" s="91" t="s">
        <v>21</v>
      </c>
      <c r="B48" s="91" t="s">
        <v>14</v>
      </c>
      <c r="C48" s="91">
        <v>13</v>
      </c>
      <c r="D48" s="91">
        <v>11</v>
      </c>
      <c r="E48" s="91">
        <v>11</v>
      </c>
      <c r="F48" s="91">
        <v>11</v>
      </c>
      <c r="G48" s="91">
        <v>12</v>
      </c>
      <c r="H48" s="91">
        <v>0</v>
      </c>
      <c r="I48" s="91">
        <v>5</v>
      </c>
      <c r="J48" s="91">
        <v>6</v>
      </c>
    </row>
    <row r="49" spans="1:10" x14ac:dyDescent="0.25">
      <c r="A49" s="91" t="s">
        <v>159</v>
      </c>
      <c r="B49" s="91" t="s">
        <v>14</v>
      </c>
      <c r="C49" s="91">
        <v>19</v>
      </c>
      <c r="D49" s="91">
        <v>14</v>
      </c>
      <c r="E49" s="91">
        <v>15</v>
      </c>
      <c r="F49" s="91">
        <v>16</v>
      </c>
      <c r="G49" s="91">
        <v>7</v>
      </c>
      <c r="H49" s="91">
        <v>3</v>
      </c>
      <c r="I49" s="91">
        <v>4</v>
      </c>
      <c r="J49" s="91">
        <v>5</v>
      </c>
    </row>
    <row r="50" spans="1:10" x14ac:dyDescent="0.25">
      <c r="A50" s="91" t="s">
        <v>27</v>
      </c>
      <c r="B50" s="91" t="s">
        <v>14</v>
      </c>
      <c r="C50" s="91">
        <v>19</v>
      </c>
      <c r="D50" s="91">
        <v>19</v>
      </c>
      <c r="E50" s="91">
        <v>19</v>
      </c>
      <c r="F50" s="91">
        <v>19</v>
      </c>
      <c r="G50" s="91">
        <v>7</v>
      </c>
      <c r="H50" s="91">
        <v>5</v>
      </c>
      <c r="I50" s="91">
        <v>6</v>
      </c>
      <c r="J50" s="91">
        <v>6</v>
      </c>
    </row>
    <row r="51" spans="1:10" x14ac:dyDescent="0.25">
      <c r="A51" s="91" t="s">
        <v>124</v>
      </c>
      <c r="B51" s="91" t="s">
        <v>14</v>
      </c>
      <c r="C51" s="91">
        <v>15</v>
      </c>
      <c r="D51" s="91">
        <v>12</v>
      </c>
      <c r="E51" s="91">
        <v>12</v>
      </c>
      <c r="F51" s="91">
        <v>12</v>
      </c>
      <c r="G51" s="91">
        <v>12</v>
      </c>
      <c r="H51" s="91">
        <v>9</v>
      </c>
      <c r="I51" s="91">
        <v>9</v>
      </c>
      <c r="J51" s="91">
        <v>9</v>
      </c>
    </row>
    <row r="52" spans="1:10" x14ac:dyDescent="0.25">
      <c r="A52" s="91" t="s">
        <v>59</v>
      </c>
      <c r="B52" s="91" t="s">
        <v>231</v>
      </c>
      <c r="C52" s="91">
        <v>0</v>
      </c>
      <c r="D52" s="91">
        <v>0</v>
      </c>
      <c r="E52" s="91">
        <v>0</v>
      </c>
      <c r="F52" s="91">
        <v>0</v>
      </c>
      <c r="G52" s="91">
        <v>28</v>
      </c>
      <c r="H52" s="91">
        <v>26</v>
      </c>
      <c r="I52" s="91">
        <v>27</v>
      </c>
      <c r="J52" s="91">
        <v>27</v>
      </c>
    </row>
    <row r="53" spans="1:10" x14ac:dyDescent="0.25">
      <c r="A53" s="91" t="s">
        <v>106</v>
      </c>
      <c r="B53" s="91" t="s">
        <v>14</v>
      </c>
      <c r="C53" s="91">
        <v>18</v>
      </c>
      <c r="D53" s="91">
        <v>11</v>
      </c>
      <c r="E53" s="91">
        <v>13</v>
      </c>
      <c r="F53" s="91">
        <v>13</v>
      </c>
      <c r="G53" s="91">
        <v>10</v>
      </c>
      <c r="H53" s="91">
        <v>0</v>
      </c>
      <c r="I53" s="91">
        <v>4</v>
      </c>
      <c r="J53" s="91">
        <v>6</v>
      </c>
    </row>
    <row r="54" spans="1:10" x14ac:dyDescent="0.25">
      <c r="A54" s="91" t="s">
        <v>66</v>
      </c>
      <c r="B54" s="91" t="s">
        <v>14</v>
      </c>
      <c r="C54" s="91">
        <v>28</v>
      </c>
      <c r="D54" s="91">
        <v>27</v>
      </c>
      <c r="E54" s="91">
        <v>28</v>
      </c>
      <c r="F54" s="91">
        <v>28</v>
      </c>
      <c r="G54" s="91">
        <v>0</v>
      </c>
      <c r="H54" s="91">
        <v>0</v>
      </c>
      <c r="I54" s="91">
        <v>0</v>
      </c>
      <c r="J54" s="91">
        <v>0</v>
      </c>
    </row>
    <row r="55" spans="1:10" x14ac:dyDescent="0.25">
      <c r="A55" s="91" t="s">
        <v>28</v>
      </c>
      <c r="B55" s="91" t="s">
        <v>14</v>
      </c>
      <c r="C55" s="91">
        <v>21</v>
      </c>
      <c r="D55" s="91">
        <v>21</v>
      </c>
      <c r="E55" s="91">
        <v>21</v>
      </c>
      <c r="F55" s="91">
        <v>21</v>
      </c>
      <c r="G55" s="91">
        <v>7</v>
      </c>
      <c r="H55" s="91">
        <v>1</v>
      </c>
      <c r="I55" s="91">
        <v>4</v>
      </c>
      <c r="J55" s="91">
        <v>7</v>
      </c>
    </row>
    <row r="56" spans="1:10" x14ac:dyDescent="0.25">
      <c r="A56" s="91" t="s">
        <v>41</v>
      </c>
      <c r="B56" s="91" t="s">
        <v>14</v>
      </c>
      <c r="C56" s="91">
        <v>17</v>
      </c>
      <c r="D56" s="91">
        <v>15</v>
      </c>
      <c r="E56" s="91">
        <v>15</v>
      </c>
      <c r="F56" s="91">
        <v>15</v>
      </c>
      <c r="G56" s="91">
        <v>11</v>
      </c>
      <c r="H56" s="91">
        <v>3</v>
      </c>
      <c r="I56" s="91">
        <v>5</v>
      </c>
      <c r="J56" s="91">
        <v>6</v>
      </c>
    </row>
    <row r="57" spans="1:10" ht="30" x14ac:dyDescent="0.25">
      <c r="A57" s="92" t="s">
        <v>131</v>
      </c>
      <c r="B57" s="93" t="s">
        <v>132</v>
      </c>
      <c r="C57" s="91">
        <v>27</v>
      </c>
      <c r="D57" s="91">
        <v>27</v>
      </c>
      <c r="E57" s="91">
        <v>27</v>
      </c>
      <c r="F57" s="91">
        <v>27</v>
      </c>
      <c r="G57" s="91">
        <v>3</v>
      </c>
      <c r="H57" s="91">
        <v>0</v>
      </c>
      <c r="I57" s="91">
        <v>1</v>
      </c>
      <c r="J57" s="91">
        <v>2</v>
      </c>
    </row>
    <row r="58" spans="1:10" x14ac:dyDescent="0.25">
      <c r="A58" s="91" t="s">
        <v>134</v>
      </c>
      <c r="B58" s="91" t="s">
        <v>14</v>
      </c>
      <c r="C58" s="91">
        <v>18</v>
      </c>
      <c r="D58" s="91">
        <v>4</v>
      </c>
      <c r="E58" s="91">
        <v>9</v>
      </c>
      <c r="F58" s="91">
        <v>10</v>
      </c>
      <c r="G58" s="91">
        <v>12</v>
      </c>
      <c r="H58" s="91">
        <v>7</v>
      </c>
      <c r="I58" s="91">
        <v>8</v>
      </c>
      <c r="J58" s="91">
        <v>8</v>
      </c>
    </row>
    <row r="59" spans="1:10" x14ac:dyDescent="0.25">
      <c r="A59" s="92" t="s">
        <v>145</v>
      </c>
      <c r="B59" s="93" t="s">
        <v>14</v>
      </c>
      <c r="C59" s="91">
        <v>18</v>
      </c>
      <c r="D59" s="91">
        <v>11</v>
      </c>
      <c r="E59" s="91">
        <v>16</v>
      </c>
      <c r="F59" s="91">
        <v>17</v>
      </c>
      <c r="G59" s="91">
        <v>13</v>
      </c>
      <c r="H59" s="91">
        <v>3</v>
      </c>
      <c r="I59" s="91">
        <v>6</v>
      </c>
      <c r="J59" s="91">
        <v>9</v>
      </c>
    </row>
    <row r="60" spans="1:10" x14ac:dyDescent="0.25">
      <c r="A60" s="91" t="s">
        <v>40</v>
      </c>
      <c r="B60" s="91" t="s">
        <v>14</v>
      </c>
      <c r="C60" s="91">
        <v>23</v>
      </c>
      <c r="D60" s="91">
        <v>20</v>
      </c>
      <c r="E60" s="91">
        <v>21</v>
      </c>
      <c r="F60" s="91">
        <v>21</v>
      </c>
      <c r="G60" s="91">
        <v>8</v>
      </c>
      <c r="H60" s="91">
        <v>0</v>
      </c>
      <c r="I60" s="91">
        <v>2</v>
      </c>
      <c r="J60" s="91">
        <v>6</v>
      </c>
    </row>
    <row r="61" spans="1:10" x14ac:dyDescent="0.25">
      <c r="A61" s="91" t="s">
        <v>101</v>
      </c>
      <c r="B61" s="91" t="s">
        <v>14</v>
      </c>
      <c r="C61" s="91">
        <v>27</v>
      </c>
      <c r="D61" s="91">
        <v>11</v>
      </c>
      <c r="E61" s="91">
        <v>18</v>
      </c>
      <c r="F61" s="91">
        <v>20</v>
      </c>
      <c r="G61" s="91">
        <v>8</v>
      </c>
      <c r="H61" s="91">
        <v>0</v>
      </c>
      <c r="I61" s="91">
        <v>0</v>
      </c>
      <c r="J61" s="91">
        <v>1</v>
      </c>
    </row>
    <row r="62" spans="1:10" x14ac:dyDescent="0.25">
      <c r="A62" s="92" t="s">
        <v>51</v>
      </c>
      <c r="B62" s="93" t="s">
        <v>14</v>
      </c>
      <c r="C62" s="91">
        <v>17</v>
      </c>
      <c r="D62" s="91">
        <v>13</v>
      </c>
      <c r="E62" s="91">
        <v>15</v>
      </c>
      <c r="F62" s="91">
        <v>15</v>
      </c>
      <c r="G62" s="91">
        <v>18</v>
      </c>
      <c r="H62" s="91">
        <v>9</v>
      </c>
      <c r="I62" s="91">
        <v>12</v>
      </c>
      <c r="J62" s="91">
        <v>13</v>
      </c>
    </row>
    <row r="63" spans="1:10" x14ac:dyDescent="0.25">
      <c r="A63" s="91" t="s">
        <v>33</v>
      </c>
      <c r="B63" s="91" t="s">
        <v>14</v>
      </c>
      <c r="C63" s="91">
        <v>2</v>
      </c>
      <c r="D63" s="91">
        <v>2</v>
      </c>
      <c r="E63" s="91">
        <v>2</v>
      </c>
      <c r="F63" s="91">
        <v>2</v>
      </c>
      <c r="G63" s="91">
        <v>33</v>
      </c>
      <c r="H63" s="91">
        <v>13</v>
      </c>
      <c r="I63" s="91">
        <v>15</v>
      </c>
      <c r="J63" s="91">
        <v>16</v>
      </c>
    </row>
    <row r="64" spans="1:10" x14ac:dyDescent="0.25">
      <c r="A64" s="91" t="s">
        <v>69</v>
      </c>
      <c r="B64" s="91" t="s">
        <v>14</v>
      </c>
      <c r="C64" s="91">
        <v>12</v>
      </c>
      <c r="D64" s="91">
        <v>10</v>
      </c>
      <c r="E64" s="91">
        <v>10</v>
      </c>
      <c r="F64" s="91">
        <v>10</v>
      </c>
      <c r="G64" s="91">
        <v>23</v>
      </c>
      <c r="H64" s="91">
        <v>13</v>
      </c>
      <c r="I64" s="91">
        <v>19</v>
      </c>
      <c r="J64" s="91">
        <v>19</v>
      </c>
    </row>
    <row r="65" spans="1:10" x14ac:dyDescent="0.25">
      <c r="A65" s="91" t="s">
        <v>78</v>
      </c>
      <c r="B65" s="91" t="s">
        <v>14</v>
      </c>
      <c r="C65" s="91">
        <v>17</v>
      </c>
      <c r="D65" s="91">
        <v>6</v>
      </c>
      <c r="E65" s="91">
        <v>16</v>
      </c>
      <c r="F65" s="91">
        <v>16</v>
      </c>
      <c r="G65" s="91">
        <v>19</v>
      </c>
      <c r="H65" s="91">
        <v>2</v>
      </c>
      <c r="I65" s="91">
        <v>8</v>
      </c>
      <c r="J65" s="91">
        <v>8</v>
      </c>
    </row>
    <row r="66" spans="1:10" x14ac:dyDescent="0.25">
      <c r="A66" s="91" t="s">
        <v>172</v>
      </c>
      <c r="B66" s="91" t="s">
        <v>14</v>
      </c>
      <c r="C66" s="91">
        <v>14</v>
      </c>
      <c r="D66" s="91">
        <v>11</v>
      </c>
      <c r="E66" s="91">
        <v>11</v>
      </c>
      <c r="F66" s="91">
        <v>11</v>
      </c>
      <c r="G66" s="91">
        <v>24</v>
      </c>
      <c r="H66" s="91">
        <v>12</v>
      </c>
      <c r="I66" s="91">
        <v>12</v>
      </c>
      <c r="J66" s="91">
        <v>13</v>
      </c>
    </row>
    <row r="67" spans="1:10" x14ac:dyDescent="0.25">
      <c r="A67" s="92" t="s">
        <v>171</v>
      </c>
      <c r="B67" s="93" t="s">
        <v>14</v>
      </c>
      <c r="C67" s="91">
        <v>8</v>
      </c>
      <c r="D67" s="91">
        <v>0</v>
      </c>
      <c r="E67" s="91">
        <v>2</v>
      </c>
      <c r="F67" s="91">
        <v>2</v>
      </c>
      <c r="G67" s="91">
        <v>29</v>
      </c>
      <c r="H67" s="91">
        <v>6</v>
      </c>
      <c r="I67" s="91">
        <v>10</v>
      </c>
      <c r="J67" s="91">
        <v>10</v>
      </c>
    </row>
    <row r="68" spans="1:10" x14ac:dyDescent="0.25">
      <c r="A68" s="92" t="s">
        <v>129</v>
      </c>
      <c r="B68" s="93" t="s">
        <v>14</v>
      </c>
      <c r="C68" s="91">
        <v>24</v>
      </c>
      <c r="D68" s="91">
        <v>17</v>
      </c>
      <c r="E68" s="91">
        <v>21</v>
      </c>
      <c r="F68" s="91">
        <v>22</v>
      </c>
      <c r="G68" s="91">
        <v>13</v>
      </c>
      <c r="H68" s="91">
        <v>7</v>
      </c>
      <c r="I68" s="91">
        <v>7</v>
      </c>
      <c r="J68" s="91">
        <v>8</v>
      </c>
    </row>
    <row r="69" spans="1:10" x14ac:dyDescent="0.25">
      <c r="A69" s="91" t="s">
        <v>39</v>
      </c>
      <c r="B69" s="91" t="s">
        <v>14</v>
      </c>
      <c r="C69" s="91">
        <v>19</v>
      </c>
      <c r="D69" s="91">
        <v>6</v>
      </c>
      <c r="E69" s="91">
        <v>8</v>
      </c>
      <c r="F69" s="91">
        <v>10</v>
      </c>
      <c r="G69" s="91">
        <v>21</v>
      </c>
      <c r="H69" s="91">
        <v>3</v>
      </c>
      <c r="I69" s="91">
        <v>5</v>
      </c>
      <c r="J69" s="91">
        <v>10</v>
      </c>
    </row>
    <row r="70" spans="1:10" x14ac:dyDescent="0.25">
      <c r="A70" s="91" t="s">
        <v>160</v>
      </c>
      <c r="B70" s="91" t="s">
        <v>14</v>
      </c>
      <c r="C70" s="91">
        <v>22</v>
      </c>
      <c r="D70" s="91">
        <v>21</v>
      </c>
      <c r="E70" s="91">
        <v>22</v>
      </c>
      <c r="F70" s="91">
        <v>22</v>
      </c>
      <c r="G70" s="91">
        <v>18</v>
      </c>
      <c r="H70" s="91">
        <v>0</v>
      </c>
      <c r="I70" s="91">
        <v>12</v>
      </c>
      <c r="J70" s="91">
        <v>12</v>
      </c>
    </row>
    <row r="71" spans="1:10" x14ac:dyDescent="0.25">
      <c r="A71" s="6" t="s">
        <v>152</v>
      </c>
      <c r="B71" s="91" t="s">
        <v>14</v>
      </c>
      <c r="C71" s="91">
        <v>13</v>
      </c>
      <c r="D71" s="91">
        <v>6</v>
      </c>
      <c r="E71" s="91">
        <v>10</v>
      </c>
      <c r="F71" s="91">
        <v>11</v>
      </c>
      <c r="G71" s="91">
        <v>28</v>
      </c>
      <c r="H71" s="91">
        <v>2</v>
      </c>
      <c r="I71" s="91">
        <v>4</v>
      </c>
      <c r="J71" s="91">
        <v>9</v>
      </c>
    </row>
    <row r="72" spans="1:10" x14ac:dyDescent="0.25">
      <c r="A72" s="92" t="s">
        <v>45</v>
      </c>
      <c r="B72" s="93" t="s">
        <v>14</v>
      </c>
      <c r="C72" s="91">
        <v>18</v>
      </c>
      <c r="D72" s="91">
        <v>16</v>
      </c>
      <c r="E72" s="91">
        <v>18</v>
      </c>
      <c r="F72" s="91">
        <v>18</v>
      </c>
      <c r="G72" s="91">
        <v>23</v>
      </c>
      <c r="H72" s="91">
        <v>10</v>
      </c>
      <c r="I72" s="91">
        <v>20</v>
      </c>
      <c r="J72" s="91">
        <v>20</v>
      </c>
    </row>
    <row r="73" spans="1:10" x14ac:dyDescent="0.25">
      <c r="A73" s="91" t="s">
        <v>155</v>
      </c>
      <c r="B73" s="91" t="s">
        <v>14</v>
      </c>
      <c r="C73" s="91">
        <v>9</v>
      </c>
      <c r="D73" s="91">
        <v>9</v>
      </c>
      <c r="E73" s="91">
        <v>9</v>
      </c>
      <c r="F73" s="91">
        <v>9</v>
      </c>
      <c r="G73" s="91">
        <v>33</v>
      </c>
      <c r="H73" s="91">
        <v>5</v>
      </c>
      <c r="I73" s="91">
        <v>18</v>
      </c>
      <c r="J73" s="91">
        <v>19</v>
      </c>
    </row>
    <row r="74" spans="1:10" x14ac:dyDescent="0.25">
      <c r="A74" s="91" t="s">
        <v>11</v>
      </c>
      <c r="B74" s="91" t="s">
        <v>12</v>
      </c>
      <c r="C74" s="91">
        <v>38</v>
      </c>
      <c r="D74" s="91">
        <v>38</v>
      </c>
      <c r="E74" s="91">
        <v>38</v>
      </c>
      <c r="F74" s="91">
        <v>38</v>
      </c>
      <c r="G74" s="91">
        <v>5</v>
      </c>
      <c r="H74" s="91">
        <v>0</v>
      </c>
      <c r="I74" s="91">
        <v>3</v>
      </c>
      <c r="J74" s="91">
        <v>5</v>
      </c>
    </row>
    <row r="75" spans="1:10" x14ac:dyDescent="0.25">
      <c r="A75" s="91" t="s">
        <v>290</v>
      </c>
      <c r="B75" s="91" t="s">
        <v>14</v>
      </c>
      <c r="C75" s="91">
        <v>33</v>
      </c>
      <c r="D75" s="91">
        <v>33</v>
      </c>
      <c r="E75" s="91">
        <v>33</v>
      </c>
      <c r="F75" s="91">
        <v>33</v>
      </c>
      <c r="G75" s="91">
        <v>12</v>
      </c>
      <c r="H75" s="91">
        <v>0</v>
      </c>
      <c r="I75" s="91">
        <v>7</v>
      </c>
      <c r="J75" s="91">
        <v>9</v>
      </c>
    </row>
    <row r="76" spans="1:10" x14ac:dyDescent="0.25">
      <c r="A76" s="91" t="s">
        <v>165</v>
      </c>
      <c r="B76" s="91" t="s">
        <v>14</v>
      </c>
      <c r="C76" s="91">
        <v>11</v>
      </c>
      <c r="D76" s="91">
        <v>11</v>
      </c>
      <c r="E76" s="91">
        <v>11</v>
      </c>
      <c r="F76" s="91">
        <v>11</v>
      </c>
      <c r="G76" s="91">
        <v>36</v>
      </c>
      <c r="H76" s="91">
        <v>0</v>
      </c>
      <c r="I76" s="91">
        <v>18</v>
      </c>
      <c r="J76" s="91">
        <v>29</v>
      </c>
    </row>
    <row r="77" spans="1:10" x14ac:dyDescent="0.25">
      <c r="A77" s="91" t="s">
        <v>185</v>
      </c>
      <c r="B77" s="91" t="s">
        <v>14</v>
      </c>
      <c r="C77" s="91">
        <v>25</v>
      </c>
      <c r="D77" s="91">
        <v>14</v>
      </c>
      <c r="E77" s="91">
        <v>17</v>
      </c>
      <c r="F77" s="91">
        <v>22</v>
      </c>
      <c r="G77" s="91">
        <v>22</v>
      </c>
      <c r="H77" s="91">
        <v>1</v>
      </c>
      <c r="I77" s="91">
        <v>10</v>
      </c>
      <c r="J77" s="91">
        <v>15</v>
      </c>
    </row>
    <row r="78" spans="1:10" x14ac:dyDescent="0.25">
      <c r="A78" s="91" t="s">
        <v>207</v>
      </c>
      <c r="B78" s="91" t="s">
        <v>35</v>
      </c>
      <c r="C78" s="91">
        <v>36</v>
      </c>
      <c r="D78" s="91">
        <v>24</v>
      </c>
      <c r="E78" s="91">
        <v>28</v>
      </c>
      <c r="F78" s="91">
        <v>30</v>
      </c>
      <c r="G78" s="91">
        <v>12</v>
      </c>
      <c r="H78" s="91">
        <v>8</v>
      </c>
      <c r="I78" s="91">
        <v>9</v>
      </c>
      <c r="J78" s="91">
        <v>11</v>
      </c>
    </row>
    <row r="79" spans="1:10" x14ac:dyDescent="0.25">
      <c r="A79" s="91" t="s">
        <v>575</v>
      </c>
      <c r="B79" s="91" t="s">
        <v>190</v>
      </c>
      <c r="C79" s="91">
        <v>50</v>
      </c>
      <c r="D79" s="91">
        <v>9</v>
      </c>
      <c r="E79" s="91">
        <v>25</v>
      </c>
      <c r="F79" s="91">
        <v>27</v>
      </c>
      <c r="G79" s="91">
        <v>0</v>
      </c>
      <c r="H79" s="91">
        <v>0</v>
      </c>
      <c r="I79" s="91">
        <v>0</v>
      </c>
      <c r="J79" s="91">
        <v>0</v>
      </c>
    </row>
    <row r="80" spans="1:10" x14ac:dyDescent="0.25">
      <c r="A80" s="91" t="s">
        <v>42</v>
      </c>
      <c r="B80" s="91" t="s">
        <v>14</v>
      </c>
      <c r="C80" s="91">
        <v>1</v>
      </c>
      <c r="D80" s="91">
        <v>1</v>
      </c>
      <c r="E80" s="91">
        <v>1</v>
      </c>
      <c r="F80" s="91">
        <v>1</v>
      </c>
      <c r="G80" s="91">
        <v>51</v>
      </c>
      <c r="H80" s="91">
        <v>12</v>
      </c>
      <c r="I80" s="91">
        <v>19</v>
      </c>
      <c r="J80" s="91">
        <v>21</v>
      </c>
    </row>
    <row r="81" spans="1:10" x14ac:dyDescent="0.25">
      <c r="A81" s="91" t="s">
        <v>67</v>
      </c>
      <c r="B81" s="91" t="s">
        <v>14</v>
      </c>
      <c r="C81" s="91">
        <v>10</v>
      </c>
      <c r="D81" s="91">
        <v>2</v>
      </c>
      <c r="E81" s="91">
        <v>2</v>
      </c>
      <c r="F81" s="91">
        <v>2</v>
      </c>
      <c r="G81" s="91">
        <v>44</v>
      </c>
      <c r="H81" s="91">
        <v>17</v>
      </c>
      <c r="I81" s="91">
        <v>24</v>
      </c>
      <c r="J81" s="91">
        <v>25</v>
      </c>
    </row>
    <row r="82" spans="1:10" x14ac:dyDescent="0.25">
      <c r="A82" s="92" t="s">
        <v>581</v>
      </c>
      <c r="B82" s="93" t="s">
        <v>14</v>
      </c>
      <c r="C82" s="91">
        <v>0</v>
      </c>
      <c r="D82" s="91">
        <v>0</v>
      </c>
      <c r="E82" s="91">
        <v>0</v>
      </c>
      <c r="F82" s="91">
        <v>0</v>
      </c>
      <c r="G82" s="91">
        <v>54</v>
      </c>
      <c r="H82" s="91">
        <v>27</v>
      </c>
      <c r="I82" s="91">
        <v>40</v>
      </c>
      <c r="J82" s="91">
        <v>42</v>
      </c>
    </row>
    <row r="83" spans="1:10" x14ac:dyDescent="0.25">
      <c r="A83" s="94" t="s">
        <v>98</v>
      </c>
      <c r="B83" s="94" t="s">
        <v>14</v>
      </c>
      <c r="C83" s="91">
        <v>28</v>
      </c>
      <c r="D83" s="91">
        <v>28</v>
      </c>
      <c r="E83" s="91">
        <v>28</v>
      </c>
      <c r="F83" s="91">
        <v>28</v>
      </c>
      <c r="G83" s="91">
        <v>31</v>
      </c>
      <c r="H83" s="91">
        <v>0</v>
      </c>
      <c r="I83" s="91">
        <v>21</v>
      </c>
      <c r="J83" s="91">
        <v>31</v>
      </c>
    </row>
    <row r="84" spans="1:10" x14ac:dyDescent="0.25">
      <c r="A84" s="91" t="s">
        <v>142</v>
      </c>
      <c r="B84" s="91" t="s">
        <v>14</v>
      </c>
      <c r="C84" s="91">
        <v>61</v>
      </c>
      <c r="D84" s="91">
        <v>59</v>
      </c>
      <c r="E84" s="91">
        <v>60</v>
      </c>
      <c r="F84" s="91">
        <v>60</v>
      </c>
      <c r="G84" s="91">
        <v>0</v>
      </c>
      <c r="H84" s="91">
        <v>0</v>
      </c>
      <c r="I84" s="91">
        <v>0</v>
      </c>
      <c r="J84" s="91">
        <v>0</v>
      </c>
    </row>
    <row r="85" spans="1:10" x14ac:dyDescent="0.25">
      <c r="A85" s="91" t="s">
        <v>121</v>
      </c>
      <c r="B85" s="91" t="s">
        <v>14</v>
      </c>
      <c r="C85" s="91">
        <v>18</v>
      </c>
      <c r="D85" s="91">
        <v>3</v>
      </c>
      <c r="E85" s="91">
        <v>5</v>
      </c>
      <c r="F85" s="91">
        <v>7</v>
      </c>
      <c r="G85" s="91">
        <v>44</v>
      </c>
      <c r="H85" s="91">
        <v>4</v>
      </c>
      <c r="I85" s="91">
        <v>14</v>
      </c>
      <c r="J85" s="91">
        <v>17</v>
      </c>
    </row>
    <row r="86" spans="1:10" x14ac:dyDescent="0.25">
      <c r="A86" s="91" t="s">
        <v>71</v>
      </c>
      <c r="B86" s="91" t="s">
        <v>14</v>
      </c>
      <c r="C86" s="91">
        <v>33</v>
      </c>
      <c r="D86" s="91">
        <v>19</v>
      </c>
      <c r="E86" s="91">
        <v>26</v>
      </c>
      <c r="F86" s="91">
        <v>27</v>
      </c>
      <c r="G86" s="91">
        <v>29</v>
      </c>
      <c r="H86" s="91">
        <v>2</v>
      </c>
      <c r="I86" s="91">
        <v>9</v>
      </c>
      <c r="J86" s="91">
        <v>15</v>
      </c>
    </row>
    <row r="87" spans="1:10" x14ac:dyDescent="0.25">
      <c r="A87" s="91" t="s">
        <v>99</v>
      </c>
      <c r="B87" s="91" t="s">
        <v>14</v>
      </c>
      <c r="C87" s="91">
        <v>27</v>
      </c>
      <c r="D87" s="91">
        <v>21</v>
      </c>
      <c r="E87" s="91">
        <v>22</v>
      </c>
      <c r="F87" s="91">
        <v>23</v>
      </c>
      <c r="G87" s="91">
        <v>36</v>
      </c>
      <c r="H87" s="91">
        <v>21</v>
      </c>
      <c r="I87" s="91">
        <v>21</v>
      </c>
      <c r="J87" s="91">
        <v>21</v>
      </c>
    </row>
    <row r="88" spans="1:10" x14ac:dyDescent="0.25">
      <c r="A88" s="91" t="s">
        <v>174</v>
      </c>
      <c r="B88" s="91" t="s">
        <v>35</v>
      </c>
      <c r="C88" s="91">
        <v>29</v>
      </c>
      <c r="D88" s="91">
        <v>17</v>
      </c>
      <c r="E88" s="91">
        <v>23</v>
      </c>
      <c r="F88" s="91">
        <v>25</v>
      </c>
      <c r="G88" s="91">
        <v>34</v>
      </c>
      <c r="H88" s="91">
        <v>10</v>
      </c>
      <c r="I88" s="91">
        <v>17</v>
      </c>
      <c r="J88" s="91">
        <v>23</v>
      </c>
    </row>
    <row r="89" spans="1:10" x14ac:dyDescent="0.25">
      <c r="A89" s="91" t="s">
        <v>37</v>
      </c>
      <c r="B89" s="91" t="s">
        <v>14</v>
      </c>
      <c r="C89" s="91">
        <v>26</v>
      </c>
      <c r="D89" s="91">
        <v>13</v>
      </c>
      <c r="E89" s="91">
        <v>16</v>
      </c>
      <c r="F89" s="91">
        <v>16</v>
      </c>
      <c r="G89" s="91">
        <v>38</v>
      </c>
      <c r="H89" s="91">
        <v>10</v>
      </c>
      <c r="I89" s="91">
        <v>20</v>
      </c>
      <c r="J89" s="91">
        <v>21</v>
      </c>
    </row>
    <row r="90" spans="1:10" x14ac:dyDescent="0.25">
      <c r="A90" s="91" t="s">
        <v>55</v>
      </c>
      <c r="B90" s="91" t="s">
        <v>14</v>
      </c>
      <c r="C90" s="91">
        <v>54</v>
      </c>
      <c r="D90" s="91">
        <v>40</v>
      </c>
      <c r="E90" s="91">
        <v>49</v>
      </c>
      <c r="F90" s="91">
        <v>50</v>
      </c>
      <c r="G90" s="91">
        <v>10</v>
      </c>
      <c r="H90" s="91">
        <v>2</v>
      </c>
      <c r="I90" s="91">
        <v>10</v>
      </c>
      <c r="J90" s="91">
        <v>10</v>
      </c>
    </row>
    <row r="91" spans="1:10" x14ac:dyDescent="0.25">
      <c r="A91" s="91" t="s">
        <v>23</v>
      </c>
      <c r="B91" s="91" t="s">
        <v>14</v>
      </c>
      <c r="C91" s="91">
        <v>41</v>
      </c>
      <c r="D91" s="91">
        <v>24</v>
      </c>
      <c r="E91" s="91">
        <v>34</v>
      </c>
      <c r="F91" s="91">
        <v>37</v>
      </c>
      <c r="G91" s="91">
        <v>24</v>
      </c>
      <c r="H91" s="91">
        <v>3</v>
      </c>
      <c r="I91" s="91">
        <v>13</v>
      </c>
      <c r="J91" s="91">
        <v>22</v>
      </c>
    </row>
    <row r="92" spans="1:10" x14ac:dyDescent="0.25">
      <c r="A92" s="91" t="s">
        <v>592</v>
      </c>
      <c r="B92" s="91" t="s">
        <v>154</v>
      </c>
      <c r="C92" s="91">
        <v>38</v>
      </c>
      <c r="D92" s="91">
        <v>26</v>
      </c>
      <c r="E92" s="91">
        <v>32</v>
      </c>
      <c r="F92" s="91">
        <v>32</v>
      </c>
      <c r="G92" s="91">
        <v>29</v>
      </c>
      <c r="H92" s="91">
        <v>13</v>
      </c>
      <c r="I92" s="91">
        <v>16</v>
      </c>
      <c r="J92" s="91">
        <v>16</v>
      </c>
    </row>
    <row r="93" spans="1:10" x14ac:dyDescent="0.25">
      <c r="A93" s="91" t="s">
        <v>170</v>
      </c>
      <c r="B93" s="91" t="s">
        <v>14</v>
      </c>
      <c r="C93" s="91">
        <v>29</v>
      </c>
      <c r="D93" s="91">
        <v>13</v>
      </c>
      <c r="E93" s="91">
        <v>14</v>
      </c>
      <c r="F93" s="91">
        <v>16</v>
      </c>
      <c r="G93" s="91">
        <v>43</v>
      </c>
      <c r="H93" s="91">
        <v>9</v>
      </c>
      <c r="I93" s="91">
        <v>18</v>
      </c>
      <c r="J93" s="91">
        <v>25</v>
      </c>
    </row>
    <row r="94" spans="1:10" x14ac:dyDescent="0.25">
      <c r="A94" s="91" t="s">
        <v>58</v>
      </c>
      <c r="B94" s="91" t="s">
        <v>14</v>
      </c>
      <c r="C94" s="91">
        <v>30</v>
      </c>
      <c r="D94" s="91">
        <v>27</v>
      </c>
      <c r="E94" s="91">
        <v>30</v>
      </c>
      <c r="F94" s="91">
        <v>30</v>
      </c>
      <c r="G94" s="91">
        <v>45</v>
      </c>
      <c r="H94" s="91">
        <v>25</v>
      </c>
      <c r="I94" s="91">
        <v>35</v>
      </c>
      <c r="J94" s="91">
        <v>45</v>
      </c>
    </row>
    <row r="95" spans="1:10" x14ac:dyDescent="0.25">
      <c r="A95" s="91" t="s">
        <v>104</v>
      </c>
      <c r="B95" s="91" t="s">
        <v>14</v>
      </c>
      <c r="C95" s="91">
        <v>0</v>
      </c>
      <c r="D95" s="91">
        <v>0</v>
      </c>
      <c r="E95" s="91">
        <v>0</v>
      </c>
      <c r="F95" s="91">
        <v>0</v>
      </c>
      <c r="G95" s="91">
        <v>78</v>
      </c>
      <c r="H95" s="91">
        <v>61</v>
      </c>
      <c r="I95" s="91">
        <v>70</v>
      </c>
      <c r="J95" s="91">
        <v>70</v>
      </c>
    </row>
    <row r="96" spans="1:10" x14ac:dyDescent="0.25">
      <c r="A96" s="91" t="s">
        <v>74</v>
      </c>
      <c r="B96" s="91" t="s">
        <v>14</v>
      </c>
      <c r="C96" s="91">
        <v>21</v>
      </c>
      <c r="D96" s="91">
        <v>21</v>
      </c>
      <c r="E96" s="91">
        <v>21</v>
      </c>
      <c r="F96" s="91">
        <v>21</v>
      </c>
      <c r="G96" s="91">
        <v>60</v>
      </c>
      <c r="H96" s="91">
        <v>0</v>
      </c>
      <c r="I96" s="91">
        <v>26</v>
      </c>
      <c r="J96" s="91">
        <v>60</v>
      </c>
    </row>
    <row r="97" spans="1:10" x14ac:dyDescent="0.25">
      <c r="A97" s="91" t="s">
        <v>169</v>
      </c>
      <c r="B97" s="91" t="s">
        <v>14</v>
      </c>
      <c r="C97" s="91">
        <v>68</v>
      </c>
      <c r="D97" s="91">
        <v>47</v>
      </c>
      <c r="E97" s="91">
        <v>63</v>
      </c>
      <c r="F97" s="91">
        <v>66</v>
      </c>
      <c r="G97" s="91">
        <v>13</v>
      </c>
      <c r="H97" s="91">
        <v>8</v>
      </c>
      <c r="I97" s="91">
        <v>9</v>
      </c>
      <c r="J97" s="91">
        <v>10</v>
      </c>
    </row>
    <row r="98" spans="1:10" x14ac:dyDescent="0.25">
      <c r="A98" s="91" t="s">
        <v>122</v>
      </c>
      <c r="B98" s="91" t="s">
        <v>14</v>
      </c>
      <c r="C98" s="91">
        <v>69</v>
      </c>
      <c r="D98" s="91">
        <v>20</v>
      </c>
      <c r="E98" s="91">
        <v>54</v>
      </c>
      <c r="F98" s="91">
        <v>64</v>
      </c>
      <c r="G98" s="91">
        <v>26</v>
      </c>
      <c r="H98" s="91">
        <v>1</v>
      </c>
      <c r="I98" s="91">
        <v>2</v>
      </c>
      <c r="J98" s="91">
        <v>3</v>
      </c>
    </row>
    <row r="99" spans="1:10" x14ac:dyDescent="0.25">
      <c r="A99" s="91" t="s">
        <v>140</v>
      </c>
      <c r="B99" s="91" t="s">
        <v>14</v>
      </c>
      <c r="C99" s="91">
        <v>25</v>
      </c>
      <c r="D99" s="91">
        <v>11</v>
      </c>
      <c r="E99" s="91">
        <v>14</v>
      </c>
      <c r="F99" s="91">
        <v>16</v>
      </c>
      <c r="G99" s="91">
        <v>66</v>
      </c>
      <c r="H99" s="91">
        <v>7</v>
      </c>
      <c r="I99" s="91">
        <v>11</v>
      </c>
      <c r="J99" s="91">
        <v>12</v>
      </c>
    </row>
    <row r="100" spans="1:10" ht="30" x14ac:dyDescent="0.25">
      <c r="A100" s="92" t="s">
        <v>261</v>
      </c>
      <c r="B100" s="93" t="s">
        <v>10</v>
      </c>
      <c r="C100" s="91">
        <v>94</v>
      </c>
      <c r="D100" s="91">
        <v>31</v>
      </c>
      <c r="E100" s="91">
        <v>62</v>
      </c>
      <c r="F100" s="91">
        <v>71</v>
      </c>
      <c r="G100" s="91">
        <v>0</v>
      </c>
      <c r="H100" s="91">
        <v>0</v>
      </c>
      <c r="I100" s="91">
        <v>0</v>
      </c>
      <c r="J100" s="91">
        <v>0</v>
      </c>
    </row>
    <row r="101" spans="1:10" x14ac:dyDescent="0.25">
      <c r="A101" s="91" t="s">
        <v>34</v>
      </c>
      <c r="B101" s="91" t="s">
        <v>35</v>
      </c>
      <c r="C101" s="91">
        <v>7</v>
      </c>
      <c r="D101" s="91">
        <v>6</v>
      </c>
      <c r="E101" s="91">
        <v>6</v>
      </c>
      <c r="F101" s="91">
        <v>6</v>
      </c>
      <c r="G101" s="91">
        <v>88</v>
      </c>
      <c r="H101" s="91">
        <v>55</v>
      </c>
      <c r="I101" s="91">
        <v>62</v>
      </c>
      <c r="J101" s="91">
        <v>67</v>
      </c>
    </row>
    <row r="102" spans="1:10" x14ac:dyDescent="0.25">
      <c r="A102" s="91" t="s">
        <v>32</v>
      </c>
      <c r="B102" s="91" t="s">
        <v>14</v>
      </c>
      <c r="C102" s="91">
        <v>32</v>
      </c>
      <c r="D102" s="91">
        <v>25</v>
      </c>
      <c r="E102" s="91">
        <v>29</v>
      </c>
      <c r="F102" s="91">
        <v>29</v>
      </c>
      <c r="G102" s="91">
        <v>73</v>
      </c>
      <c r="H102" s="91">
        <v>20</v>
      </c>
      <c r="I102" s="91">
        <v>38</v>
      </c>
      <c r="J102" s="91">
        <v>40</v>
      </c>
    </row>
    <row r="103" spans="1:10" x14ac:dyDescent="0.25">
      <c r="A103" s="91" t="s">
        <v>126</v>
      </c>
      <c r="B103" s="91" t="s">
        <v>14</v>
      </c>
      <c r="C103" s="91">
        <v>27</v>
      </c>
      <c r="D103" s="91">
        <v>16</v>
      </c>
      <c r="E103" s="91">
        <v>21</v>
      </c>
      <c r="F103" s="91">
        <v>23</v>
      </c>
      <c r="G103" s="91">
        <v>82</v>
      </c>
      <c r="H103" s="91">
        <v>39</v>
      </c>
      <c r="I103" s="91">
        <v>59</v>
      </c>
      <c r="J103" s="91">
        <v>69</v>
      </c>
    </row>
    <row r="104" spans="1:10" x14ac:dyDescent="0.25">
      <c r="A104" s="91" t="s">
        <v>60</v>
      </c>
      <c r="B104" s="91" t="s">
        <v>61</v>
      </c>
      <c r="C104" s="91">
        <v>114</v>
      </c>
      <c r="D104" s="91">
        <v>108</v>
      </c>
      <c r="E104" s="91">
        <v>110</v>
      </c>
      <c r="F104" s="91">
        <v>111</v>
      </c>
      <c r="G104" s="91">
        <v>0</v>
      </c>
      <c r="H104" s="91">
        <v>0</v>
      </c>
      <c r="I104" s="91">
        <v>0</v>
      </c>
      <c r="J104" s="91">
        <v>0</v>
      </c>
    </row>
    <row r="105" spans="1:10" x14ac:dyDescent="0.25">
      <c r="A105" s="91" t="s">
        <v>147</v>
      </c>
      <c r="B105" s="91" t="s">
        <v>14</v>
      </c>
      <c r="C105" s="91">
        <v>18</v>
      </c>
      <c r="D105" s="91">
        <v>8</v>
      </c>
      <c r="E105" s="91">
        <v>14</v>
      </c>
      <c r="F105" s="91">
        <v>18</v>
      </c>
      <c r="G105" s="91">
        <v>103</v>
      </c>
      <c r="H105" s="91">
        <v>34</v>
      </c>
      <c r="I105" s="91">
        <v>65</v>
      </c>
      <c r="J105" s="91">
        <v>75</v>
      </c>
    </row>
    <row r="106" spans="1:10" x14ac:dyDescent="0.25">
      <c r="A106" s="91" t="s">
        <v>184</v>
      </c>
      <c r="B106" s="91" t="s">
        <v>35</v>
      </c>
      <c r="C106" s="91">
        <v>135</v>
      </c>
      <c r="D106" s="91">
        <v>120</v>
      </c>
      <c r="E106" s="91">
        <v>128</v>
      </c>
      <c r="F106" s="91">
        <v>133</v>
      </c>
      <c r="G106" s="91">
        <v>0</v>
      </c>
      <c r="H106" s="91">
        <v>0</v>
      </c>
      <c r="I106" s="91">
        <v>0</v>
      </c>
      <c r="J106" s="91">
        <v>0</v>
      </c>
    </row>
    <row r="107" spans="1:10" x14ac:dyDescent="0.25">
      <c r="A107" s="92" t="s">
        <v>82</v>
      </c>
      <c r="B107" s="93" t="s">
        <v>14</v>
      </c>
      <c r="C107" s="91">
        <v>105</v>
      </c>
      <c r="D107" s="91">
        <v>76</v>
      </c>
      <c r="E107" s="91">
        <v>93</v>
      </c>
      <c r="F107" s="91">
        <v>98</v>
      </c>
      <c r="G107" s="91">
        <v>30</v>
      </c>
      <c r="H107" s="91">
        <v>27</v>
      </c>
      <c r="I107" s="91">
        <v>27</v>
      </c>
      <c r="J107" s="91">
        <v>27</v>
      </c>
    </row>
    <row r="108" spans="1:10" x14ac:dyDescent="0.25">
      <c r="A108" s="65" t="s">
        <v>577</v>
      </c>
      <c r="B108" s="65" t="s">
        <v>14</v>
      </c>
      <c r="C108" s="91">
        <v>60</v>
      </c>
      <c r="D108" s="91">
        <v>25</v>
      </c>
      <c r="E108" s="91">
        <v>35</v>
      </c>
      <c r="F108" s="91">
        <v>46</v>
      </c>
      <c r="G108" s="91">
        <v>79</v>
      </c>
      <c r="H108" s="91">
        <v>11</v>
      </c>
      <c r="I108" s="91">
        <v>48</v>
      </c>
      <c r="J108" s="91">
        <v>66</v>
      </c>
    </row>
    <row r="109" spans="1:10" x14ac:dyDescent="0.25">
      <c r="A109" s="91" t="s">
        <v>182</v>
      </c>
      <c r="B109" s="91" t="s">
        <v>14</v>
      </c>
      <c r="C109" s="91">
        <v>0</v>
      </c>
      <c r="D109" s="91">
        <v>0</v>
      </c>
      <c r="E109" s="91">
        <v>0</v>
      </c>
      <c r="F109" s="91">
        <v>0</v>
      </c>
      <c r="G109" s="91">
        <v>139</v>
      </c>
      <c r="H109" s="91">
        <v>91</v>
      </c>
      <c r="I109" s="91">
        <v>109</v>
      </c>
      <c r="J109" s="91">
        <v>109</v>
      </c>
    </row>
    <row r="110" spans="1:10" x14ac:dyDescent="0.25">
      <c r="A110" s="92" t="s">
        <v>64</v>
      </c>
      <c r="B110" s="93" t="s">
        <v>35</v>
      </c>
      <c r="C110" s="91">
        <v>135</v>
      </c>
      <c r="D110" s="91">
        <v>122</v>
      </c>
      <c r="E110" s="91">
        <v>135</v>
      </c>
      <c r="F110" s="91">
        <v>135</v>
      </c>
      <c r="G110" s="91">
        <v>14</v>
      </c>
      <c r="H110" s="91">
        <v>0</v>
      </c>
      <c r="I110" s="91">
        <v>6</v>
      </c>
      <c r="J110" s="91">
        <v>9</v>
      </c>
    </row>
    <row r="111" spans="1:10" x14ac:dyDescent="0.25">
      <c r="A111" s="91" t="s">
        <v>114</v>
      </c>
      <c r="B111" s="91" t="s">
        <v>260</v>
      </c>
      <c r="C111" s="91">
        <v>24</v>
      </c>
      <c r="D111" s="91">
        <v>13</v>
      </c>
      <c r="E111" s="91">
        <v>17</v>
      </c>
      <c r="F111" s="91">
        <v>18</v>
      </c>
      <c r="G111" s="91">
        <v>137</v>
      </c>
      <c r="H111" s="91">
        <v>12</v>
      </c>
      <c r="I111" s="91">
        <v>47</v>
      </c>
      <c r="J111" s="91">
        <v>68</v>
      </c>
    </row>
    <row r="112" spans="1:10" x14ac:dyDescent="0.25">
      <c r="A112" s="91" t="s">
        <v>13</v>
      </c>
      <c r="B112" s="91" t="s">
        <v>14</v>
      </c>
      <c r="C112" s="91">
        <v>61</v>
      </c>
      <c r="D112" s="91">
        <v>52</v>
      </c>
      <c r="E112" s="91">
        <v>54</v>
      </c>
      <c r="F112" s="91">
        <v>57</v>
      </c>
      <c r="G112" s="91">
        <v>105</v>
      </c>
      <c r="H112" s="91">
        <v>37</v>
      </c>
      <c r="I112" s="91">
        <v>55</v>
      </c>
      <c r="J112" s="91">
        <v>70</v>
      </c>
    </row>
    <row r="113" spans="1:10" x14ac:dyDescent="0.25">
      <c r="A113" s="65" t="s">
        <v>582</v>
      </c>
      <c r="B113" s="91" t="s">
        <v>14</v>
      </c>
      <c r="C113" s="91">
        <v>42</v>
      </c>
      <c r="D113" s="91">
        <v>0</v>
      </c>
      <c r="E113" s="91">
        <v>10</v>
      </c>
      <c r="F113" s="91">
        <v>16</v>
      </c>
      <c r="G113" s="91">
        <v>126</v>
      </c>
      <c r="H113" s="91">
        <v>6</v>
      </c>
      <c r="I113" s="91">
        <v>16</v>
      </c>
      <c r="J113" s="91">
        <v>47</v>
      </c>
    </row>
    <row r="114" spans="1:10" x14ac:dyDescent="0.25">
      <c r="A114" s="91" t="s">
        <v>120</v>
      </c>
      <c r="B114" s="91" t="s">
        <v>14</v>
      </c>
      <c r="C114" s="91">
        <v>188</v>
      </c>
      <c r="D114" s="91">
        <v>143</v>
      </c>
      <c r="E114" s="91">
        <v>174</v>
      </c>
      <c r="F114" s="91">
        <v>176</v>
      </c>
      <c r="G114" s="91">
        <v>103</v>
      </c>
      <c r="H114" s="91">
        <v>46</v>
      </c>
      <c r="I114" s="91">
        <v>77</v>
      </c>
      <c r="J114" s="91">
        <v>82</v>
      </c>
    </row>
    <row r="115" spans="1:10" x14ac:dyDescent="0.25">
      <c r="A115" s="91" t="s">
        <v>576</v>
      </c>
      <c r="B115" s="91" t="s">
        <v>14</v>
      </c>
      <c r="C115" s="91">
        <v>362</v>
      </c>
      <c r="D115" s="91">
        <v>350</v>
      </c>
      <c r="E115" s="91">
        <v>352</v>
      </c>
      <c r="F115" s="91">
        <v>352</v>
      </c>
      <c r="G115" s="91">
        <v>0</v>
      </c>
      <c r="H115" s="91">
        <v>0</v>
      </c>
      <c r="I115" s="91">
        <v>0</v>
      </c>
      <c r="J115" s="91">
        <v>0</v>
      </c>
    </row>
    <row r="116" spans="1:10" x14ac:dyDescent="0.25">
      <c r="A116" s="91" t="s">
        <v>117</v>
      </c>
      <c r="B116" s="91" t="s">
        <v>14</v>
      </c>
      <c r="C116" s="91">
        <v>156</v>
      </c>
      <c r="D116" s="91">
        <v>44</v>
      </c>
      <c r="E116" s="91">
        <v>77</v>
      </c>
      <c r="F116" s="91">
        <v>87</v>
      </c>
      <c r="G116" s="91">
        <v>228</v>
      </c>
      <c r="H116" s="91">
        <v>21</v>
      </c>
      <c r="I116" s="91">
        <v>47</v>
      </c>
      <c r="J116" s="91">
        <v>73</v>
      </c>
    </row>
    <row r="118" spans="1:10" ht="30" x14ac:dyDescent="0.25">
      <c r="A118" s="97" t="s">
        <v>739</v>
      </c>
      <c r="C118" t="s">
        <v>1</v>
      </c>
      <c r="D118" t="s">
        <v>1</v>
      </c>
      <c r="E118" t="s">
        <v>1</v>
      </c>
      <c r="F118" t="s">
        <v>1</v>
      </c>
      <c r="G118" t="s">
        <v>2</v>
      </c>
      <c r="H118" t="s">
        <v>2</v>
      </c>
      <c r="I118" t="s">
        <v>2</v>
      </c>
      <c r="J118" t="s">
        <v>2</v>
      </c>
    </row>
    <row r="119" spans="1:10" x14ac:dyDescent="0.25">
      <c r="B119" t="s">
        <v>740</v>
      </c>
      <c r="C119">
        <v>3219</v>
      </c>
      <c r="D119">
        <v>2263</v>
      </c>
      <c r="E119">
        <v>2677</v>
      </c>
      <c r="F119">
        <v>2794</v>
      </c>
      <c r="G119">
        <v>2932</v>
      </c>
      <c r="H119">
        <v>864</v>
      </c>
      <c r="I119">
        <v>1492</v>
      </c>
      <c r="J119">
        <v>1836</v>
      </c>
    </row>
    <row r="121" spans="1:10" x14ac:dyDescent="0.25">
      <c r="C121" s="100" t="s">
        <v>741</v>
      </c>
      <c r="D121" s="15" t="s">
        <v>742</v>
      </c>
      <c r="E121" s="15" t="s">
        <v>743</v>
      </c>
      <c r="F121" s="15" t="s">
        <v>744</v>
      </c>
      <c r="G121" s="15" t="s">
        <v>741</v>
      </c>
      <c r="H121" s="15" t="s">
        <v>742</v>
      </c>
      <c r="I121" s="15" t="s">
        <v>743</v>
      </c>
      <c r="J121" s="15" t="s">
        <v>744</v>
      </c>
    </row>
    <row r="122" spans="1:10" x14ac:dyDescent="0.25">
      <c r="B122" t="s">
        <v>745</v>
      </c>
      <c r="C122" s="64">
        <v>0.7</v>
      </c>
      <c r="D122" s="64">
        <v>0.13</v>
      </c>
      <c r="E122" s="64">
        <v>0.04</v>
      </c>
      <c r="F122" s="64">
        <v>0.13</v>
      </c>
      <c r="G122" s="64">
        <v>0.28999999999999998</v>
      </c>
      <c r="H122" s="64">
        <v>0.21</v>
      </c>
      <c r="I122" s="64">
        <v>0.12</v>
      </c>
      <c r="J122" s="64">
        <v>0.37</v>
      </c>
    </row>
    <row r="126" spans="1:10" x14ac:dyDescent="0.25">
      <c r="A126" s="101" t="s">
        <v>746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5"/>
  <sheetViews>
    <sheetView workbookViewId="0">
      <selection activeCell="B2" sqref="B2"/>
    </sheetView>
  </sheetViews>
  <sheetFormatPr defaultRowHeight="15" x14ac:dyDescent="0.25"/>
  <cols>
    <col min="1" max="1" width="28.28515625" style="65" customWidth="1"/>
    <col min="2" max="2" width="41.7109375" style="130" customWidth="1"/>
    <col min="3" max="4" width="18.5703125" style="130" hidden="1" customWidth="1"/>
    <col min="5" max="5" width="8.42578125" style="137" customWidth="1"/>
    <col min="6" max="6" width="5.85546875" style="137" customWidth="1"/>
    <col min="7" max="7" width="5.7109375" style="137" customWidth="1"/>
    <col min="8" max="8" width="6" style="137" customWidth="1"/>
    <col min="9" max="9" width="8.7109375" style="137" customWidth="1"/>
    <col min="10" max="10" width="6" style="137" customWidth="1"/>
    <col min="11" max="11" width="5.85546875" style="137" customWidth="1"/>
    <col min="12" max="12" width="6" style="137" customWidth="1"/>
    <col min="13" max="13" width="8.140625" style="137" customWidth="1"/>
    <col min="14" max="14" width="6" style="137" customWidth="1"/>
    <col min="15" max="15" width="6.140625" style="137" customWidth="1"/>
    <col min="16" max="16" width="6" style="137" customWidth="1"/>
    <col min="17" max="17" width="10.28515625" style="138" customWidth="1"/>
    <col min="18" max="18" width="10.140625" style="138" customWidth="1"/>
    <col min="19" max="19" width="10.140625" style="140" customWidth="1"/>
    <col min="20" max="256" width="9.140625" style="102"/>
    <col min="257" max="257" width="28.28515625" style="102" customWidth="1"/>
    <col min="258" max="258" width="41.7109375" style="102" customWidth="1"/>
    <col min="259" max="260" width="0" style="102" hidden="1" customWidth="1"/>
    <col min="261" max="261" width="8.42578125" style="102" customWidth="1"/>
    <col min="262" max="262" width="5.85546875" style="102" customWidth="1"/>
    <col min="263" max="263" width="5.7109375" style="102" customWidth="1"/>
    <col min="264" max="264" width="6" style="102" customWidth="1"/>
    <col min="265" max="265" width="8.7109375" style="102" customWidth="1"/>
    <col min="266" max="266" width="6" style="102" customWidth="1"/>
    <col min="267" max="267" width="5.85546875" style="102" customWidth="1"/>
    <col min="268" max="268" width="6" style="102" customWidth="1"/>
    <col min="269" max="269" width="8.140625" style="102" customWidth="1"/>
    <col min="270" max="270" width="6" style="102" customWidth="1"/>
    <col min="271" max="271" width="6.140625" style="102" customWidth="1"/>
    <col min="272" max="272" width="6" style="102" customWidth="1"/>
    <col min="273" max="273" width="10.28515625" style="102" customWidth="1"/>
    <col min="274" max="275" width="10.140625" style="102" customWidth="1"/>
    <col min="276" max="512" width="9.140625" style="102"/>
    <col min="513" max="513" width="28.28515625" style="102" customWidth="1"/>
    <col min="514" max="514" width="41.7109375" style="102" customWidth="1"/>
    <col min="515" max="516" width="0" style="102" hidden="1" customWidth="1"/>
    <col min="517" max="517" width="8.42578125" style="102" customWidth="1"/>
    <col min="518" max="518" width="5.85546875" style="102" customWidth="1"/>
    <col min="519" max="519" width="5.7109375" style="102" customWidth="1"/>
    <col min="520" max="520" width="6" style="102" customWidth="1"/>
    <col min="521" max="521" width="8.7109375" style="102" customWidth="1"/>
    <col min="522" max="522" width="6" style="102" customWidth="1"/>
    <col min="523" max="523" width="5.85546875" style="102" customWidth="1"/>
    <col min="524" max="524" width="6" style="102" customWidth="1"/>
    <col min="525" max="525" width="8.140625" style="102" customWidth="1"/>
    <col min="526" max="526" width="6" style="102" customWidth="1"/>
    <col min="527" max="527" width="6.140625" style="102" customWidth="1"/>
    <col min="528" max="528" width="6" style="102" customWidth="1"/>
    <col min="529" max="529" width="10.28515625" style="102" customWidth="1"/>
    <col min="530" max="531" width="10.140625" style="102" customWidth="1"/>
    <col min="532" max="768" width="9.140625" style="102"/>
    <col min="769" max="769" width="28.28515625" style="102" customWidth="1"/>
    <col min="770" max="770" width="41.7109375" style="102" customWidth="1"/>
    <col min="771" max="772" width="0" style="102" hidden="1" customWidth="1"/>
    <col min="773" max="773" width="8.42578125" style="102" customWidth="1"/>
    <col min="774" max="774" width="5.85546875" style="102" customWidth="1"/>
    <col min="775" max="775" width="5.7109375" style="102" customWidth="1"/>
    <col min="776" max="776" width="6" style="102" customWidth="1"/>
    <col min="777" max="777" width="8.7109375" style="102" customWidth="1"/>
    <col min="778" max="778" width="6" style="102" customWidth="1"/>
    <col min="779" max="779" width="5.85546875" style="102" customWidth="1"/>
    <col min="780" max="780" width="6" style="102" customWidth="1"/>
    <col min="781" max="781" width="8.140625" style="102" customWidth="1"/>
    <col min="782" max="782" width="6" style="102" customWidth="1"/>
    <col min="783" max="783" width="6.140625" style="102" customWidth="1"/>
    <col min="784" max="784" width="6" style="102" customWidth="1"/>
    <col min="785" max="785" width="10.28515625" style="102" customWidth="1"/>
    <col min="786" max="787" width="10.140625" style="102" customWidth="1"/>
    <col min="788" max="1024" width="9.140625" style="102"/>
    <col min="1025" max="1025" width="28.28515625" style="102" customWidth="1"/>
    <col min="1026" max="1026" width="41.7109375" style="102" customWidth="1"/>
    <col min="1027" max="1028" width="0" style="102" hidden="1" customWidth="1"/>
    <col min="1029" max="1029" width="8.42578125" style="102" customWidth="1"/>
    <col min="1030" max="1030" width="5.85546875" style="102" customWidth="1"/>
    <col min="1031" max="1031" width="5.7109375" style="102" customWidth="1"/>
    <col min="1032" max="1032" width="6" style="102" customWidth="1"/>
    <col min="1033" max="1033" width="8.7109375" style="102" customWidth="1"/>
    <col min="1034" max="1034" width="6" style="102" customWidth="1"/>
    <col min="1035" max="1035" width="5.85546875" style="102" customWidth="1"/>
    <col min="1036" max="1036" width="6" style="102" customWidth="1"/>
    <col min="1037" max="1037" width="8.140625" style="102" customWidth="1"/>
    <col min="1038" max="1038" width="6" style="102" customWidth="1"/>
    <col min="1039" max="1039" width="6.140625" style="102" customWidth="1"/>
    <col min="1040" max="1040" width="6" style="102" customWidth="1"/>
    <col min="1041" max="1041" width="10.28515625" style="102" customWidth="1"/>
    <col min="1042" max="1043" width="10.140625" style="102" customWidth="1"/>
    <col min="1044" max="1280" width="9.140625" style="102"/>
    <col min="1281" max="1281" width="28.28515625" style="102" customWidth="1"/>
    <col min="1282" max="1282" width="41.7109375" style="102" customWidth="1"/>
    <col min="1283" max="1284" width="0" style="102" hidden="1" customWidth="1"/>
    <col min="1285" max="1285" width="8.42578125" style="102" customWidth="1"/>
    <col min="1286" max="1286" width="5.85546875" style="102" customWidth="1"/>
    <col min="1287" max="1287" width="5.7109375" style="102" customWidth="1"/>
    <col min="1288" max="1288" width="6" style="102" customWidth="1"/>
    <col min="1289" max="1289" width="8.7109375" style="102" customWidth="1"/>
    <col min="1290" max="1290" width="6" style="102" customWidth="1"/>
    <col min="1291" max="1291" width="5.85546875" style="102" customWidth="1"/>
    <col min="1292" max="1292" width="6" style="102" customWidth="1"/>
    <col min="1293" max="1293" width="8.140625" style="102" customWidth="1"/>
    <col min="1294" max="1294" width="6" style="102" customWidth="1"/>
    <col min="1295" max="1295" width="6.140625" style="102" customWidth="1"/>
    <col min="1296" max="1296" width="6" style="102" customWidth="1"/>
    <col min="1297" max="1297" width="10.28515625" style="102" customWidth="1"/>
    <col min="1298" max="1299" width="10.140625" style="102" customWidth="1"/>
    <col min="1300" max="1536" width="9.140625" style="102"/>
    <col min="1537" max="1537" width="28.28515625" style="102" customWidth="1"/>
    <col min="1538" max="1538" width="41.7109375" style="102" customWidth="1"/>
    <col min="1539" max="1540" width="0" style="102" hidden="1" customWidth="1"/>
    <col min="1541" max="1541" width="8.42578125" style="102" customWidth="1"/>
    <col min="1542" max="1542" width="5.85546875" style="102" customWidth="1"/>
    <col min="1543" max="1543" width="5.7109375" style="102" customWidth="1"/>
    <col min="1544" max="1544" width="6" style="102" customWidth="1"/>
    <col min="1545" max="1545" width="8.7109375" style="102" customWidth="1"/>
    <col min="1546" max="1546" width="6" style="102" customWidth="1"/>
    <col min="1547" max="1547" width="5.85546875" style="102" customWidth="1"/>
    <col min="1548" max="1548" width="6" style="102" customWidth="1"/>
    <col min="1549" max="1549" width="8.140625" style="102" customWidth="1"/>
    <col min="1550" max="1550" width="6" style="102" customWidth="1"/>
    <col min="1551" max="1551" width="6.140625" style="102" customWidth="1"/>
    <col min="1552" max="1552" width="6" style="102" customWidth="1"/>
    <col min="1553" max="1553" width="10.28515625" style="102" customWidth="1"/>
    <col min="1554" max="1555" width="10.140625" style="102" customWidth="1"/>
    <col min="1556" max="1792" width="9.140625" style="102"/>
    <col min="1793" max="1793" width="28.28515625" style="102" customWidth="1"/>
    <col min="1794" max="1794" width="41.7109375" style="102" customWidth="1"/>
    <col min="1795" max="1796" width="0" style="102" hidden="1" customWidth="1"/>
    <col min="1797" max="1797" width="8.42578125" style="102" customWidth="1"/>
    <col min="1798" max="1798" width="5.85546875" style="102" customWidth="1"/>
    <col min="1799" max="1799" width="5.7109375" style="102" customWidth="1"/>
    <col min="1800" max="1800" width="6" style="102" customWidth="1"/>
    <col min="1801" max="1801" width="8.7109375" style="102" customWidth="1"/>
    <col min="1802" max="1802" width="6" style="102" customWidth="1"/>
    <col min="1803" max="1803" width="5.85546875" style="102" customWidth="1"/>
    <col min="1804" max="1804" width="6" style="102" customWidth="1"/>
    <col min="1805" max="1805" width="8.140625" style="102" customWidth="1"/>
    <col min="1806" max="1806" width="6" style="102" customWidth="1"/>
    <col min="1807" max="1807" width="6.140625" style="102" customWidth="1"/>
    <col min="1808" max="1808" width="6" style="102" customWidth="1"/>
    <col min="1809" max="1809" width="10.28515625" style="102" customWidth="1"/>
    <col min="1810" max="1811" width="10.140625" style="102" customWidth="1"/>
    <col min="1812" max="2048" width="9.140625" style="102"/>
    <col min="2049" max="2049" width="28.28515625" style="102" customWidth="1"/>
    <col min="2050" max="2050" width="41.7109375" style="102" customWidth="1"/>
    <col min="2051" max="2052" width="0" style="102" hidden="1" customWidth="1"/>
    <col min="2053" max="2053" width="8.42578125" style="102" customWidth="1"/>
    <col min="2054" max="2054" width="5.85546875" style="102" customWidth="1"/>
    <col min="2055" max="2055" width="5.7109375" style="102" customWidth="1"/>
    <col min="2056" max="2056" width="6" style="102" customWidth="1"/>
    <col min="2057" max="2057" width="8.7109375" style="102" customWidth="1"/>
    <col min="2058" max="2058" width="6" style="102" customWidth="1"/>
    <col min="2059" max="2059" width="5.85546875" style="102" customWidth="1"/>
    <col min="2060" max="2060" width="6" style="102" customWidth="1"/>
    <col min="2061" max="2061" width="8.140625" style="102" customWidth="1"/>
    <col min="2062" max="2062" width="6" style="102" customWidth="1"/>
    <col min="2063" max="2063" width="6.140625" style="102" customWidth="1"/>
    <col min="2064" max="2064" width="6" style="102" customWidth="1"/>
    <col min="2065" max="2065" width="10.28515625" style="102" customWidth="1"/>
    <col min="2066" max="2067" width="10.140625" style="102" customWidth="1"/>
    <col min="2068" max="2304" width="9.140625" style="102"/>
    <col min="2305" max="2305" width="28.28515625" style="102" customWidth="1"/>
    <col min="2306" max="2306" width="41.7109375" style="102" customWidth="1"/>
    <col min="2307" max="2308" width="0" style="102" hidden="1" customWidth="1"/>
    <col min="2309" max="2309" width="8.42578125" style="102" customWidth="1"/>
    <col min="2310" max="2310" width="5.85546875" style="102" customWidth="1"/>
    <col min="2311" max="2311" width="5.7109375" style="102" customWidth="1"/>
    <col min="2312" max="2312" width="6" style="102" customWidth="1"/>
    <col min="2313" max="2313" width="8.7109375" style="102" customWidth="1"/>
    <col min="2314" max="2314" width="6" style="102" customWidth="1"/>
    <col min="2315" max="2315" width="5.85546875" style="102" customWidth="1"/>
    <col min="2316" max="2316" width="6" style="102" customWidth="1"/>
    <col min="2317" max="2317" width="8.140625" style="102" customWidth="1"/>
    <col min="2318" max="2318" width="6" style="102" customWidth="1"/>
    <col min="2319" max="2319" width="6.140625" style="102" customWidth="1"/>
    <col min="2320" max="2320" width="6" style="102" customWidth="1"/>
    <col min="2321" max="2321" width="10.28515625" style="102" customWidth="1"/>
    <col min="2322" max="2323" width="10.140625" style="102" customWidth="1"/>
    <col min="2324" max="2560" width="9.140625" style="102"/>
    <col min="2561" max="2561" width="28.28515625" style="102" customWidth="1"/>
    <col min="2562" max="2562" width="41.7109375" style="102" customWidth="1"/>
    <col min="2563" max="2564" width="0" style="102" hidden="1" customWidth="1"/>
    <col min="2565" max="2565" width="8.42578125" style="102" customWidth="1"/>
    <col min="2566" max="2566" width="5.85546875" style="102" customWidth="1"/>
    <col min="2567" max="2567" width="5.7109375" style="102" customWidth="1"/>
    <col min="2568" max="2568" width="6" style="102" customWidth="1"/>
    <col min="2569" max="2569" width="8.7109375" style="102" customWidth="1"/>
    <col min="2570" max="2570" width="6" style="102" customWidth="1"/>
    <col min="2571" max="2571" width="5.85546875" style="102" customWidth="1"/>
    <col min="2572" max="2572" width="6" style="102" customWidth="1"/>
    <col min="2573" max="2573" width="8.140625" style="102" customWidth="1"/>
    <col min="2574" max="2574" width="6" style="102" customWidth="1"/>
    <col min="2575" max="2575" width="6.140625" style="102" customWidth="1"/>
    <col min="2576" max="2576" width="6" style="102" customWidth="1"/>
    <col min="2577" max="2577" width="10.28515625" style="102" customWidth="1"/>
    <col min="2578" max="2579" width="10.140625" style="102" customWidth="1"/>
    <col min="2580" max="2816" width="9.140625" style="102"/>
    <col min="2817" max="2817" width="28.28515625" style="102" customWidth="1"/>
    <col min="2818" max="2818" width="41.7109375" style="102" customWidth="1"/>
    <col min="2819" max="2820" width="0" style="102" hidden="1" customWidth="1"/>
    <col min="2821" max="2821" width="8.42578125" style="102" customWidth="1"/>
    <col min="2822" max="2822" width="5.85546875" style="102" customWidth="1"/>
    <col min="2823" max="2823" width="5.7109375" style="102" customWidth="1"/>
    <col min="2824" max="2824" width="6" style="102" customWidth="1"/>
    <col min="2825" max="2825" width="8.7109375" style="102" customWidth="1"/>
    <col min="2826" max="2826" width="6" style="102" customWidth="1"/>
    <col min="2827" max="2827" width="5.85546875" style="102" customWidth="1"/>
    <col min="2828" max="2828" width="6" style="102" customWidth="1"/>
    <col min="2829" max="2829" width="8.140625" style="102" customWidth="1"/>
    <col min="2830" max="2830" width="6" style="102" customWidth="1"/>
    <col min="2831" max="2831" width="6.140625" style="102" customWidth="1"/>
    <col min="2832" max="2832" width="6" style="102" customWidth="1"/>
    <col min="2833" max="2833" width="10.28515625" style="102" customWidth="1"/>
    <col min="2834" max="2835" width="10.140625" style="102" customWidth="1"/>
    <col min="2836" max="3072" width="9.140625" style="102"/>
    <col min="3073" max="3073" width="28.28515625" style="102" customWidth="1"/>
    <col min="3074" max="3074" width="41.7109375" style="102" customWidth="1"/>
    <col min="3075" max="3076" width="0" style="102" hidden="1" customWidth="1"/>
    <col min="3077" max="3077" width="8.42578125" style="102" customWidth="1"/>
    <col min="3078" max="3078" width="5.85546875" style="102" customWidth="1"/>
    <col min="3079" max="3079" width="5.7109375" style="102" customWidth="1"/>
    <col min="3080" max="3080" width="6" style="102" customWidth="1"/>
    <col min="3081" max="3081" width="8.7109375" style="102" customWidth="1"/>
    <col min="3082" max="3082" width="6" style="102" customWidth="1"/>
    <col min="3083" max="3083" width="5.85546875" style="102" customWidth="1"/>
    <col min="3084" max="3084" width="6" style="102" customWidth="1"/>
    <col min="3085" max="3085" width="8.140625" style="102" customWidth="1"/>
    <col min="3086" max="3086" width="6" style="102" customWidth="1"/>
    <col min="3087" max="3087" width="6.140625" style="102" customWidth="1"/>
    <col min="3088" max="3088" width="6" style="102" customWidth="1"/>
    <col min="3089" max="3089" width="10.28515625" style="102" customWidth="1"/>
    <col min="3090" max="3091" width="10.140625" style="102" customWidth="1"/>
    <col min="3092" max="3328" width="9.140625" style="102"/>
    <col min="3329" max="3329" width="28.28515625" style="102" customWidth="1"/>
    <col min="3330" max="3330" width="41.7109375" style="102" customWidth="1"/>
    <col min="3331" max="3332" width="0" style="102" hidden="1" customWidth="1"/>
    <col min="3333" max="3333" width="8.42578125" style="102" customWidth="1"/>
    <col min="3334" max="3334" width="5.85546875" style="102" customWidth="1"/>
    <col min="3335" max="3335" width="5.7109375" style="102" customWidth="1"/>
    <col min="3336" max="3336" width="6" style="102" customWidth="1"/>
    <col min="3337" max="3337" width="8.7109375" style="102" customWidth="1"/>
    <col min="3338" max="3338" width="6" style="102" customWidth="1"/>
    <col min="3339" max="3339" width="5.85546875" style="102" customWidth="1"/>
    <col min="3340" max="3340" width="6" style="102" customWidth="1"/>
    <col min="3341" max="3341" width="8.140625" style="102" customWidth="1"/>
    <col min="3342" max="3342" width="6" style="102" customWidth="1"/>
    <col min="3343" max="3343" width="6.140625" style="102" customWidth="1"/>
    <col min="3344" max="3344" width="6" style="102" customWidth="1"/>
    <col min="3345" max="3345" width="10.28515625" style="102" customWidth="1"/>
    <col min="3346" max="3347" width="10.140625" style="102" customWidth="1"/>
    <col min="3348" max="3584" width="9.140625" style="102"/>
    <col min="3585" max="3585" width="28.28515625" style="102" customWidth="1"/>
    <col min="3586" max="3586" width="41.7109375" style="102" customWidth="1"/>
    <col min="3587" max="3588" width="0" style="102" hidden="1" customWidth="1"/>
    <col min="3589" max="3589" width="8.42578125" style="102" customWidth="1"/>
    <col min="3590" max="3590" width="5.85546875" style="102" customWidth="1"/>
    <col min="3591" max="3591" width="5.7109375" style="102" customWidth="1"/>
    <col min="3592" max="3592" width="6" style="102" customWidth="1"/>
    <col min="3593" max="3593" width="8.7109375" style="102" customWidth="1"/>
    <col min="3594" max="3594" width="6" style="102" customWidth="1"/>
    <col min="3595" max="3595" width="5.85546875" style="102" customWidth="1"/>
    <col min="3596" max="3596" width="6" style="102" customWidth="1"/>
    <col min="3597" max="3597" width="8.140625" style="102" customWidth="1"/>
    <col min="3598" max="3598" width="6" style="102" customWidth="1"/>
    <col min="3599" max="3599" width="6.140625" style="102" customWidth="1"/>
    <col min="3600" max="3600" width="6" style="102" customWidth="1"/>
    <col min="3601" max="3601" width="10.28515625" style="102" customWidth="1"/>
    <col min="3602" max="3603" width="10.140625" style="102" customWidth="1"/>
    <col min="3604" max="3840" width="9.140625" style="102"/>
    <col min="3841" max="3841" width="28.28515625" style="102" customWidth="1"/>
    <col min="3842" max="3842" width="41.7109375" style="102" customWidth="1"/>
    <col min="3843" max="3844" width="0" style="102" hidden="1" customWidth="1"/>
    <col min="3845" max="3845" width="8.42578125" style="102" customWidth="1"/>
    <col min="3846" max="3846" width="5.85546875" style="102" customWidth="1"/>
    <col min="3847" max="3847" width="5.7109375" style="102" customWidth="1"/>
    <col min="3848" max="3848" width="6" style="102" customWidth="1"/>
    <col min="3849" max="3849" width="8.7109375" style="102" customWidth="1"/>
    <col min="3850" max="3850" width="6" style="102" customWidth="1"/>
    <col min="3851" max="3851" width="5.85546875" style="102" customWidth="1"/>
    <col min="3852" max="3852" width="6" style="102" customWidth="1"/>
    <col min="3853" max="3853" width="8.140625" style="102" customWidth="1"/>
    <col min="3854" max="3854" width="6" style="102" customWidth="1"/>
    <col min="3855" max="3855" width="6.140625" style="102" customWidth="1"/>
    <col min="3856" max="3856" width="6" style="102" customWidth="1"/>
    <col min="3857" max="3857" width="10.28515625" style="102" customWidth="1"/>
    <col min="3858" max="3859" width="10.140625" style="102" customWidth="1"/>
    <col min="3860" max="4096" width="9.140625" style="102"/>
    <col min="4097" max="4097" width="28.28515625" style="102" customWidth="1"/>
    <col min="4098" max="4098" width="41.7109375" style="102" customWidth="1"/>
    <col min="4099" max="4100" width="0" style="102" hidden="1" customWidth="1"/>
    <col min="4101" max="4101" width="8.42578125" style="102" customWidth="1"/>
    <col min="4102" max="4102" width="5.85546875" style="102" customWidth="1"/>
    <col min="4103" max="4103" width="5.7109375" style="102" customWidth="1"/>
    <col min="4104" max="4104" width="6" style="102" customWidth="1"/>
    <col min="4105" max="4105" width="8.7109375" style="102" customWidth="1"/>
    <col min="4106" max="4106" width="6" style="102" customWidth="1"/>
    <col min="4107" max="4107" width="5.85546875" style="102" customWidth="1"/>
    <col min="4108" max="4108" width="6" style="102" customWidth="1"/>
    <col min="4109" max="4109" width="8.140625" style="102" customWidth="1"/>
    <col min="4110" max="4110" width="6" style="102" customWidth="1"/>
    <col min="4111" max="4111" width="6.140625" style="102" customWidth="1"/>
    <col min="4112" max="4112" width="6" style="102" customWidth="1"/>
    <col min="4113" max="4113" width="10.28515625" style="102" customWidth="1"/>
    <col min="4114" max="4115" width="10.140625" style="102" customWidth="1"/>
    <col min="4116" max="4352" width="9.140625" style="102"/>
    <col min="4353" max="4353" width="28.28515625" style="102" customWidth="1"/>
    <col min="4354" max="4354" width="41.7109375" style="102" customWidth="1"/>
    <col min="4355" max="4356" width="0" style="102" hidden="1" customWidth="1"/>
    <col min="4357" max="4357" width="8.42578125" style="102" customWidth="1"/>
    <col min="4358" max="4358" width="5.85546875" style="102" customWidth="1"/>
    <col min="4359" max="4359" width="5.7109375" style="102" customWidth="1"/>
    <col min="4360" max="4360" width="6" style="102" customWidth="1"/>
    <col min="4361" max="4361" width="8.7109375" style="102" customWidth="1"/>
    <col min="4362" max="4362" width="6" style="102" customWidth="1"/>
    <col min="4363" max="4363" width="5.85546875" style="102" customWidth="1"/>
    <col min="4364" max="4364" width="6" style="102" customWidth="1"/>
    <col min="4365" max="4365" width="8.140625" style="102" customWidth="1"/>
    <col min="4366" max="4366" width="6" style="102" customWidth="1"/>
    <col min="4367" max="4367" width="6.140625" style="102" customWidth="1"/>
    <col min="4368" max="4368" width="6" style="102" customWidth="1"/>
    <col min="4369" max="4369" width="10.28515625" style="102" customWidth="1"/>
    <col min="4370" max="4371" width="10.140625" style="102" customWidth="1"/>
    <col min="4372" max="4608" width="9.140625" style="102"/>
    <col min="4609" max="4609" width="28.28515625" style="102" customWidth="1"/>
    <col min="4610" max="4610" width="41.7109375" style="102" customWidth="1"/>
    <col min="4611" max="4612" width="0" style="102" hidden="1" customWidth="1"/>
    <col min="4613" max="4613" width="8.42578125" style="102" customWidth="1"/>
    <col min="4614" max="4614" width="5.85546875" style="102" customWidth="1"/>
    <col min="4615" max="4615" width="5.7109375" style="102" customWidth="1"/>
    <col min="4616" max="4616" width="6" style="102" customWidth="1"/>
    <col min="4617" max="4617" width="8.7109375" style="102" customWidth="1"/>
    <col min="4618" max="4618" width="6" style="102" customWidth="1"/>
    <col min="4619" max="4619" width="5.85546875" style="102" customWidth="1"/>
    <col min="4620" max="4620" width="6" style="102" customWidth="1"/>
    <col min="4621" max="4621" width="8.140625" style="102" customWidth="1"/>
    <col min="4622" max="4622" width="6" style="102" customWidth="1"/>
    <col min="4623" max="4623" width="6.140625" style="102" customWidth="1"/>
    <col min="4624" max="4624" width="6" style="102" customWidth="1"/>
    <col min="4625" max="4625" width="10.28515625" style="102" customWidth="1"/>
    <col min="4626" max="4627" width="10.140625" style="102" customWidth="1"/>
    <col min="4628" max="4864" width="9.140625" style="102"/>
    <col min="4865" max="4865" width="28.28515625" style="102" customWidth="1"/>
    <col min="4866" max="4866" width="41.7109375" style="102" customWidth="1"/>
    <col min="4867" max="4868" width="0" style="102" hidden="1" customWidth="1"/>
    <col min="4869" max="4869" width="8.42578125" style="102" customWidth="1"/>
    <col min="4870" max="4870" width="5.85546875" style="102" customWidth="1"/>
    <col min="4871" max="4871" width="5.7109375" style="102" customWidth="1"/>
    <col min="4872" max="4872" width="6" style="102" customWidth="1"/>
    <col min="4873" max="4873" width="8.7109375" style="102" customWidth="1"/>
    <col min="4874" max="4874" width="6" style="102" customWidth="1"/>
    <col min="4875" max="4875" width="5.85546875" style="102" customWidth="1"/>
    <col min="4876" max="4876" width="6" style="102" customWidth="1"/>
    <col min="4877" max="4877" width="8.140625" style="102" customWidth="1"/>
    <col min="4878" max="4878" width="6" style="102" customWidth="1"/>
    <col min="4879" max="4879" width="6.140625" style="102" customWidth="1"/>
    <col min="4880" max="4880" width="6" style="102" customWidth="1"/>
    <col min="4881" max="4881" width="10.28515625" style="102" customWidth="1"/>
    <col min="4882" max="4883" width="10.140625" style="102" customWidth="1"/>
    <col min="4884" max="5120" width="9.140625" style="102"/>
    <col min="5121" max="5121" width="28.28515625" style="102" customWidth="1"/>
    <col min="5122" max="5122" width="41.7109375" style="102" customWidth="1"/>
    <col min="5123" max="5124" width="0" style="102" hidden="1" customWidth="1"/>
    <col min="5125" max="5125" width="8.42578125" style="102" customWidth="1"/>
    <col min="5126" max="5126" width="5.85546875" style="102" customWidth="1"/>
    <col min="5127" max="5127" width="5.7109375" style="102" customWidth="1"/>
    <col min="5128" max="5128" width="6" style="102" customWidth="1"/>
    <col min="5129" max="5129" width="8.7109375" style="102" customWidth="1"/>
    <col min="5130" max="5130" width="6" style="102" customWidth="1"/>
    <col min="5131" max="5131" width="5.85546875" style="102" customWidth="1"/>
    <col min="5132" max="5132" width="6" style="102" customWidth="1"/>
    <col min="5133" max="5133" width="8.140625" style="102" customWidth="1"/>
    <col min="5134" max="5134" width="6" style="102" customWidth="1"/>
    <col min="5135" max="5135" width="6.140625" style="102" customWidth="1"/>
    <col min="5136" max="5136" width="6" style="102" customWidth="1"/>
    <col min="5137" max="5137" width="10.28515625" style="102" customWidth="1"/>
    <col min="5138" max="5139" width="10.140625" style="102" customWidth="1"/>
    <col min="5140" max="5376" width="9.140625" style="102"/>
    <col min="5377" max="5377" width="28.28515625" style="102" customWidth="1"/>
    <col min="5378" max="5378" width="41.7109375" style="102" customWidth="1"/>
    <col min="5379" max="5380" width="0" style="102" hidden="1" customWidth="1"/>
    <col min="5381" max="5381" width="8.42578125" style="102" customWidth="1"/>
    <col min="5382" max="5382" width="5.85546875" style="102" customWidth="1"/>
    <col min="5383" max="5383" width="5.7109375" style="102" customWidth="1"/>
    <col min="5384" max="5384" width="6" style="102" customWidth="1"/>
    <col min="5385" max="5385" width="8.7109375" style="102" customWidth="1"/>
    <col min="5386" max="5386" width="6" style="102" customWidth="1"/>
    <col min="5387" max="5387" width="5.85546875" style="102" customWidth="1"/>
    <col min="5388" max="5388" width="6" style="102" customWidth="1"/>
    <col min="5389" max="5389" width="8.140625" style="102" customWidth="1"/>
    <col min="5390" max="5390" width="6" style="102" customWidth="1"/>
    <col min="5391" max="5391" width="6.140625" style="102" customWidth="1"/>
    <col min="5392" max="5392" width="6" style="102" customWidth="1"/>
    <col min="5393" max="5393" width="10.28515625" style="102" customWidth="1"/>
    <col min="5394" max="5395" width="10.140625" style="102" customWidth="1"/>
    <col min="5396" max="5632" width="9.140625" style="102"/>
    <col min="5633" max="5633" width="28.28515625" style="102" customWidth="1"/>
    <col min="5634" max="5634" width="41.7109375" style="102" customWidth="1"/>
    <col min="5635" max="5636" width="0" style="102" hidden="1" customWidth="1"/>
    <col min="5637" max="5637" width="8.42578125" style="102" customWidth="1"/>
    <col min="5638" max="5638" width="5.85546875" style="102" customWidth="1"/>
    <col min="5639" max="5639" width="5.7109375" style="102" customWidth="1"/>
    <col min="5640" max="5640" width="6" style="102" customWidth="1"/>
    <col min="5641" max="5641" width="8.7109375" style="102" customWidth="1"/>
    <col min="5642" max="5642" width="6" style="102" customWidth="1"/>
    <col min="5643" max="5643" width="5.85546875" style="102" customWidth="1"/>
    <col min="5644" max="5644" width="6" style="102" customWidth="1"/>
    <col min="5645" max="5645" width="8.140625" style="102" customWidth="1"/>
    <col min="5646" max="5646" width="6" style="102" customWidth="1"/>
    <col min="5647" max="5647" width="6.140625" style="102" customWidth="1"/>
    <col min="5648" max="5648" width="6" style="102" customWidth="1"/>
    <col min="5649" max="5649" width="10.28515625" style="102" customWidth="1"/>
    <col min="5650" max="5651" width="10.140625" style="102" customWidth="1"/>
    <col min="5652" max="5888" width="9.140625" style="102"/>
    <col min="5889" max="5889" width="28.28515625" style="102" customWidth="1"/>
    <col min="5890" max="5890" width="41.7109375" style="102" customWidth="1"/>
    <col min="5891" max="5892" width="0" style="102" hidden="1" customWidth="1"/>
    <col min="5893" max="5893" width="8.42578125" style="102" customWidth="1"/>
    <col min="5894" max="5894" width="5.85546875" style="102" customWidth="1"/>
    <col min="5895" max="5895" width="5.7109375" style="102" customWidth="1"/>
    <col min="5896" max="5896" width="6" style="102" customWidth="1"/>
    <col min="5897" max="5897" width="8.7109375" style="102" customWidth="1"/>
    <col min="5898" max="5898" width="6" style="102" customWidth="1"/>
    <col min="5899" max="5899" width="5.85546875" style="102" customWidth="1"/>
    <col min="5900" max="5900" width="6" style="102" customWidth="1"/>
    <col min="5901" max="5901" width="8.140625" style="102" customWidth="1"/>
    <col min="5902" max="5902" width="6" style="102" customWidth="1"/>
    <col min="5903" max="5903" width="6.140625" style="102" customWidth="1"/>
    <col min="5904" max="5904" width="6" style="102" customWidth="1"/>
    <col min="5905" max="5905" width="10.28515625" style="102" customWidth="1"/>
    <col min="5906" max="5907" width="10.140625" style="102" customWidth="1"/>
    <col min="5908" max="6144" width="9.140625" style="102"/>
    <col min="6145" max="6145" width="28.28515625" style="102" customWidth="1"/>
    <col min="6146" max="6146" width="41.7109375" style="102" customWidth="1"/>
    <col min="6147" max="6148" width="0" style="102" hidden="1" customWidth="1"/>
    <col min="6149" max="6149" width="8.42578125" style="102" customWidth="1"/>
    <col min="6150" max="6150" width="5.85546875" style="102" customWidth="1"/>
    <col min="6151" max="6151" width="5.7109375" style="102" customWidth="1"/>
    <col min="6152" max="6152" width="6" style="102" customWidth="1"/>
    <col min="6153" max="6153" width="8.7109375" style="102" customWidth="1"/>
    <col min="6154" max="6154" width="6" style="102" customWidth="1"/>
    <col min="6155" max="6155" width="5.85546875" style="102" customWidth="1"/>
    <col min="6156" max="6156" width="6" style="102" customWidth="1"/>
    <col min="6157" max="6157" width="8.140625" style="102" customWidth="1"/>
    <col min="6158" max="6158" width="6" style="102" customWidth="1"/>
    <col min="6159" max="6159" width="6.140625" style="102" customWidth="1"/>
    <col min="6160" max="6160" width="6" style="102" customWidth="1"/>
    <col min="6161" max="6161" width="10.28515625" style="102" customWidth="1"/>
    <col min="6162" max="6163" width="10.140625" style="102" customWidth="1"/>
    <col min="6164" max="6400" width="9.140625" style="102"/>
    <col min="6401" max="6401" width="28.28515625" style="102" customWidth="1"/>
    <col min="6402" max="6402" width="41.7109375" style="102" customWidth="1"/>
    <col min="6403" max="6404" width="0" style="102" hidden="1" customWidth="1"/>
    <col min="6405" max="6405" width="8.42578125" style="102" customWidth="1"/>
    <col min="6406" max="6406" width="5.85546875" style="102" customWidth="1"/>
    <col min="6407" max="6407" width="5.7109375" style="102" customWidth="1"/>
    <col min="6408" max="6408" width="6" style="102" customWidth="1"/>
    <col min="6409" max="6409" width="8.7109375" style="102" customWidth="1"/>
    <col min="6410" max="6410" width="6" style="102" customWidth="1"/>
    <col min="6411" max="6411" width="5.85546875" style="102" customWidth="1"/>
    <col min="6412" max="6412" width="6" style="102" customWidth="1"/>
    <col min="6413" max="6413" width="8.140625" style="102" customWidth="1"/>
    <col min="6414" max="6414" width="6" style="102" customWidth="1"/>
    <col min="6415" max="6415" width="6.140625" style="102" customWidth="1"/>
    <col min="6416" max="6416" width="6" style="102" customWidth="1"/>
    <col min="6417" max="6417" width="10.28515625" style="102" customWidth="1"/>
    <col min="6418" max="6419" width="10.140625" style="102" customWidth="1"/>
    <col min="6420" max="6656" width="9.140625" style="102"/>
    <col min="6657" max="6657" width="28.28515625" style="102" customWidth="1"/>
    <col min="6658" max="6658" width="41.7109375" style="102" customWidth="1"/>
    <col min="6659" max="6660" width="0" style="102" hidden="1" customWidth="1"/>
    <col min="6661" max="6661" width="8.42578125" style="102" customWidth="1"/>
    <col min="6662" max="6662" width="5.85546875" style="102" customWidth="1"/>
    <col min="6663" max="6663" width="5.7109375" style="102" customWidth="1"/>
    <col min="6664" max="6664" width="6" style="102" customWidth="1"/>
    <col min="6665" max="6665" width="8.7109375" style="102" customWidth="1"/>
    <col min="6666" max="6666" width="6" style="102" customWidth="1"/>
    <col min="6667" max="6667" width="5.85546875" style="102" customWidth="1"/>
    <col min="6668" max="6668" width="6" style="102" customWidth="1"/>
    <col min="6669" max="6669" width="8.140625" style="102" customWidth="1"/>
    <col min="6670" max="6670" width="6" style="102" customWidth="1"/>
    <col min="6671" max="6671" width="6.140625" style="102" customWidth="1"/>
    <col min="6672" max="6672" width="6" style="102" customWidth="1"/>
    <col min="6673" max="6673" width="10.28515625" style="102" customWidth="1"/>
    <col min="6674" max="6675" width="10.140625" style="102" customWidth="1"/>
    <col min="6676" max="6912" width="9.140625" style="102"/>
    <col min="6913" max="6913" width="28.28515625" style="102" customWidth="1"/>
    <col min="6914" max="6914" width="41.7109375" style="102" customWidth="1"/>
    <col min="6915" max="6916" width="0" style="102" hidden="1" customWidth="1"/>
    <col min="6917" max="6917" width="8.42578125" style="102" customWidth="1"/>
    <col min="6918" max="6918" width="5.85546875" style="102" customWidth="1"/>
    <col min="6919" max="6919" width="5.7109375" style="102" customWidth="1"/>
    <col min="6920" max="6920" width="6" style="102" customWidth="1"/>
    <col min="6921" max="6921" width="8.7109375" style="102" customWidth="1"/>
    <col min="6922" max="6922" width="6" style="102" customWidth="1"/>
    <col min="6923" max="6923" width="5.85546875" style="102" customWidth="1"/>
    <col min="6924" max="6924" width="6" style="102" customWidth="1"/>
    <col min="6925" max="6925" width="8.140625" style="102" customWidth="1"/>
    <col min="6926" max="6926" width="6" style="102" customWidth="1"/>
    <col min="6927" max="6927" width="6.140625" style="102" customWidth="1"/>
    <col min="6928" max="6928" width="6" style="102" customWidth="1"/>
    <col min="6929" max="6929" width="10.28515625" style="102" customWidth="1"/>
    <col min="6930" max="6931" width="10.140625" style="102" customWidth="1"/>
    <col min="6932" max="7168" width="9.140625" style="102"/>
    <col min="7169" max="7169" width="28.28515625" style="102" customWidth="1"/>
    <col min="7170" max="7170" width="41.7109375" style="102" customWidth="1"/>
    <col min="7171" max="7172" width="0" style="102" hidden="1" customWidth="1"/>
    <col min="7173" max="7173" width="8.42578125" style="102" customWidth="1"/>
    <col min="7174" max="7174" width="5.85546875" style="102" customWidth="1"/>
    <col min="7175" max="7175" width="5.7109375" style="102" customWidth="1"/>
    <col min="7176" max="7176" width="6" style="102" customWidth="1"/>
    <col min="7177" max="7177" width="8.7109375" style="102" customWidth="1"/>
    <col min="7178" max="7178" width="6" style="102" customWidth="1"/>
    <col min="7179" max="7179" width="5.85546875" style="102" customWidth="1"/>
    <col min="7180" max="7180" width="6" style="102" customWidth="1"/>
    <col min="7181" max="7181" width="8.140625" style="102" customWidth="1"/>
    <col min="7182" max="7182" width="6" style="102" customWidth="1"/>
    <col min="7183" max="7183" width="6.140625" style="102" customWidth="1"/>
    <col min="7184" max="7184" width="6" style="102" customWidth="1"/>
    <col min="7185" max="7185" width="10.28515625" style="102" customWidth="1"/>
    <col min="7186" max="7187" width="10.140625" style="102" customWidth="1"/>
    <col min="7188" max="7424" width="9.140625" style="102"/>
    <col min="7425" max="7425" width="28.28515625" style="102" customWidth="1"/>
    <col min="7426" max="7426" width="41.7109375" style="102" customWidth="1"/>
    <col min="7427" max="7428" width="0" style="102" hidden="1" customWidth="1"/>
    <col min="7429" max="7429" width="8.42578125" style="102" customWidth="1"/>
    <col min="7430" max="7430" width="5.85546875" style="102" customWidth="1"/>
    <col min="7431" max="7431" width="5.7109375" style="102" customWidth="1"/>
    <col min="7432" max="7432" width="6" style="102" customWidth="1"/>
    <col min="7433" max="7433" width="8.7109375" style="102" customWidth="1"/>
    <col min="7434" max="7434" width="6" style="102" customWidth="1"/>
    <col min="7435" max="7435" width="5.85546875" style="102" customWidth="1"/>
    <col min="7436" max="7436" width="6" style="102" customWidth="1"/>
    <col min="7437" max="7437" width="8.140625" style="102" customWidth="1"/>
    <col min="7438" max="7438" width="6" style="102" customWidth="1"/>
    <col min="7439" max="7439" width="6.140625" style="102" customWidth="1"/>
    <col min="7440" max="7440" width="6" style="102" customWidth="1"/>
    <col min="7441" max="7441" width="10.28515625" style="102" customWidth="1"/>
    <col min="7442" max="7443" width="10.140625" style="102" customWidth="1"/>
    <col min="7444" max="7680" width="9.140625" style="102"/>
    <col min="7681" max="7681" width="28.28515625" style="102" customWidth="1"/>
    <col min="7682" max="7682" width="41.7109375" style="102" customWidth="1"/>
    <col min="7683" max="7684" width="0" style="102" hidden="1" customWidth="1"/>
    <col min="7685" max="7685" width="8.42578125" style="102" customWidth="1"/>
    <col min="7686" max="7686" width="5.85546875" style="102" customWidth="1"/>
    <col min="7687" max="7687" width="5.7109375" style="102" customWidth="1"/>
    <col min="7688" max="7688" width="6" style="102" customWidth="1"/>
    <col min="7689" max="7689" width="8.7109375" style="102" customWidth="1"/>
    <col min="7690" max="7690" width="6" style="102" customWidth="1"/>
    <col min="7691" max="7691" width="5.85546875" style="102" customWidth="1"/>
    <col min="7692" max="7692" width="6" style="102" customWidth="1"/>
    <col min="7693" max="7693" width="8.140625" style="102" customWidth="1"/>
    <col min="7694" max="7694" width="6" style="102" customWidth="1"/>
    <col min="7695" max="7695" width="6.140625" style="102" customWidth="1"/>
    <col min="7696" max="7696" width="6" style="102" customWidth="1"/>
    <col min="7697" max="7697" width="10.28515625" style="102" customWidth="1"/>
    <col min="7698" max="7699" width="10.140625" style="102" customWidth="1"/>
    <col min="7700" max="7936" width="9.140625" style="102"/>
    <col min="7937" max="7937" width="28.28515625" style="102" customWidth="1"/>
    <col min="7938" max="7938" width="41.7109375" style="102" customWidth="1"/>
    <col min="7939" max="7940" width="0" style="102" hidden="1" customWidth="1"/>
    <col min="7941" max="7941" width="8.42578125" style="102" customWidth="1"/>
    <col min="7942" max="7942" width="5.85546875" style="102" customWidth="1"/>
    <col min="7943" max="7943" width="5.7109375" style="102" customWidth="1"/>
    <col min="7944" max="7944" width="6" style="102" customWidth="1"/>
    <col min="7945" max="7945" width="8.7109375" style="102" customWidth="1"/>
    <col min="7946" max="7946" width="6" style="102" customWidth="1"/>
    <col min="7947" max="7947" width="5.85546875" style="102" customWidth="1"/>
    <col min="7948" max="7948" width="6" style="102" customWidth="1"/>
    <col min="7949" max="7949" width="8.140625" style="102" customWidth="1"/>
    <col min="7950" max="7950" width="6" style="102" customWidth="1"/>
    <col min="7951" max="7951" width="6.140625" style="102" customWidth="1"/>
    <col min="7952" max="7952" width="6" style="102" customWidth="1"/>
    <col min="7953" max="7953" width="10.28515625" style="102" customWidth="1"/>
    <col min="7954" max="7955" width="10.140625" style="102" customWidth="1"/>
    <col min="7956" max="8192" width="9.140625" style="102"/>
    <col min="8193" max="8193" width="28.28515625" style="102" customWidth="1"/>
    <col min="8194" max="8194" width="41.7109375" style="102" customWidth="1"/>
    <col min="8195" max="8196" width="0" style="102" hidden="1" customWidth="1"/>
    <col min="8197" max="8197" width="8.42578125" style="102" customWidth="1"/>
    <col min="8198" max="8198" width="5.85546875" style="102" customWidth="1"/>
    <col min="8199" max="8199" width="5.7109375" style="102" customWidth="1"/>
    <col min="8200" max="8200" width="6" style="102" customWidth="1"/>
    <col min="8201" max="8201" width="8.7109375" style="102" customWidth="1"/>
    <col min="8202" max="8202" width="6" style="102" customWidth="1"/>
    <col min="8203" max="8203" width="5.85546875" style="102" customWidth="1"/>
    <col min="8204" max="8204" width="6" style="102" customWidth="1"/>
    <col min="8205" max="8205" width="8.140625" style="102" customWidth="1"/>
    <col min="8206" max="8206" width="6" style="102" customWidth="1"/>
    <col min="8207" max="8207" width="6.140625" style="102" customWidth="1"/>
    <col min="8208" max="8208" width="6" style="102" customWidth="1"/>
    <col min="8209" max="8209" width="10.28515625" style="102" customWidth="1"/>
    <col min="8210" max="8211" width="10.140625" style="102" customWidth="1"/>
    <col min="8212" max="8448" width="9.140625" style="102"/>
    <col min="8449" max="8449" width="28.28515625" style="102" customWidth="1"/>
    <col min="8450" max="8450" width="41.7109375" style="102" customWidth="1"/>
    <col min="8451" max="8452" width="0" style="102" hidden="1" customWidth="1"/>
    <col min="8453" max="8453" width="8.42578125" style="102" customWidth="1"/>
    <col min="8454" max="8454" width="5.85546875" style="102" customWidth="1"/>
    <col min="8455" max="8455" width="5.7109375" style="102" customWidth="1"/>
    <col min="8456" max="8456" width="6" style="102" customWidth="1"/>
    <col min="8457" max="8457" width="8.7109375" style="102" customWidth="1"/>
    <col min="8458" max="8458" width="6" style="102" customWidth="1"/>
    <col min="8459" max="8459" width="5.85546875" style="102" customWidth="1"/>
    <col min="8460" max="8460" width="6" style="102" customWidth="1"/>
    <col min="8461" max="8461" width="8.140625" style="102" customWidth="1"/>
    <col min="8462" max="8462" width="6" style="102" customWidth="1"/>
    <col min="8463" max="8463" width="6.140625" style="102" customWidth="1"/>
    <col min="8464" max="8464" width="6" style="102" customWidth="1"/>
    <col min="8465" max="8465" width="10.28515625" style="102" customWidth="1"/>
    <col min="8466" max="8467" width="10.140625" style="102" customWidth="1"/>
    <col min="8468" max="8704" width="9.140625" style="102"/>
    <col min="8705" max="8705" width="28.28515625" style="102" customWidth="1"/>
    <col min="8706" max="8706" width="41.7109375" style="102" customWidth="1"/>
    <col min="8707" max="8708" width="0" style="102" hidden="1" customWidth="1"/>
    <col min="8709" max="8709" width="8.42578125" style="102" customWidth="1"/>
    <col min="8710" max="8710" width="5.85546875" style="102" customWidth="1"/>
    <col min="8711" max="8711" width="5.7109375" style="102" customWidth="1"/>
    <col min="8712" max="8712" width="6" style="102" customWidth="1"/>
    <col min="8713" max="8713" width="8.7109375" style="102" customWidth="1"/>
    <col min="8714" max="8714" width="6" style="102" customWidth="1"/>
    <col min="8715" max="8715" width="5.85546875" style="102" customWidth="1"/>
    <col min="8716" max="8716" width="6" style="102" customWidth="1"/>
    <col min="8717" max="8717" width="8.140625" style="102" customWidth="1"/>
    <col min="8718" max="8718" width="6" style="102" customWidth="1"/>
    <col min="8719" max="8719" width="6.140625" style="102" customWidth="1"/>
    <col min="8720" max="8720" width="6" style="102" customWidth="1"/>
    <col min="8721" max="8721" width="10.28515625" style="102" customWidth="1"/>
    <col min="8722" max="8723" width="10.140625" style="102" customWidth="1"/>
    <col min="8724" max="8960" width="9.140625" style="102"/>
    <col min="8961" max="8961" width="28.28515625" style="102" customWidth="1"/>
    <col min="8962" max="8962" width="41.7109375" style="102" customWidth="1"/>
    <col min="8963" max="8964" width="0" style="102" hidden="1" customWidth="1"/>
    <col min="8965" max="8965" width="8.42578125" style="102" customWidth="1"/>
    <col min="8966" max="8966" width="5.85546875" style="102" customWidth="1"/>
    <col min="8967" max="8967" width="5.7109375" style="102" customWidth="1"/>
    <col min="8968" max="8968" width="6" style="102" customWidth="1"/>
    <col min="8969" max="8969" width="8.7109375" style="102" customWidth="1"/>
    <col min="8970" max="8970" width="6" style="102" customWidth="1"/>
    <col min="8971" max="8971" width="5.85546875" style="102" customWidth="1"/>
    <col min="8972" max="8972" width="6" style="102" customWidth="1"/>
    <col min="8973" max="8973" width="8.140625" style="102" customWidth="1"/>
    <col min="8974" max="8974" width="6" style="102" customWidth="1"/>
    <col min="8975" max="8975" width="6.140625" style="102" customWidth="1"/>
    <col min="8976" max="8976" width="6" style="102" customWidth="1"/>
    <col min="8977" max="8977" width="10.28515625" style="102" customWidth="1"/>
    <col min="8978" max="8979" width="10.140625" style="102" customWidth="1"/>
    <col min="8980" max="9216" width="9.140625" style="102"/>
    <col min="9217" max="9217" width="28.28515625" style="102" customWidth="1"/>
    <col min="9218" max="9218" width="41.7109375" style="102" customWidth="1"/>
    <col min="9219" max="9220" width="0" style="102" hidden="1" customWidth="1"/>
    <col min="9221" max="9221" width="8.42578125" style="102" customWidth="1"/>
    <col min="9222" max="9222" width="5.85546875" style="102" customWidth="1"/>
    <col min="9223" max="9223" width="5.7109375" style="102" customWidth="1"/>
    <col min="9224" max="9224" width="6" style="102" customWidth="1"/>
    <col min="9225" max="9225" width="8.7109375" style="102" customWidth="1"/>
    <col min="9226" max="9226" width="6" style="102" customWidth="1"/>
    <col min="9227" max="9227" width="5.85546875" style="102" customWidth="1"/>
    <col min="9228" max="9228" width="6" style="102" customWidth="1"/>
    <col min="9229" max="9229" width="8.140625" style="102" customWidth="1"/>
    <col min="9230" max="9230" width="6" style="102" customWidth="1"/>
    <col min="9231" max="9231" width="6.140625" style="102" customWidth="1"/>
    <col min="9232" max="9232" width="6" style="102" customWidth="1"/>
    <col min="9233" max="9233" width="10.28515625" style="102" customWidth="1"/>
    <col min="9234" max="9235" width="10.140625" style="102" customWidth="1"/>
    <col min="9236" max="9472" width="9.140625" style="102"/>
    <col min="9473" max="9473" width="28.28515625" style="102" customWidth="1"/>
    <col min="9474" max="9474" width="41.7109375" style="102" customWidth="1"/>
    <col min="9475" max="9476" width="0" style="102" hidden="1" customWidth="1"/>
    <col min="9477" max="9477" width="8.42578125" style="102" customWidth="1"/>
    <col min="9478" max="9478" width="5.85546875" style="102" customWidth="1"/>
    <col min="9479" max="9479" width="5.7109375" style="102" customWidth="1"/>
    <col min="9480" max="9480" width="6" style="102" customWidth="1"/>
    <col min="9481" max="9481" width="8.7109375" style="102" customWidth="1"/>
    <col min="9482" max="9482" width="6" style="102" customWidth="1"/>
    <col min="9483" max="9483" width="5.85546875" style="102" customWidth="1"/>
    <col min="9484" max="9484" width="6" style="102" customWidth="1"/>
    <col min="9485" max="9485" width="8.140625" style="102" customWidth="1"/>
    <col min="9486" max="9486" width="6" style="102" customWidth="1"/>
    <col min="9487" max="9487" width="6.140625" style="102" customWidth="1"/>
    <col min="9488" max="9488" width="6" style="102" customWidth="1"/>
    <col min="9489" max="9489" width="10.28515625" style="102" customWidth="1"/>
    <col min="9490" max="9491" width="10.140625" style="102" customWidth="1"/>
    <col min="9492" max="9728" width="9.140625" style="102"/>
    <col min="9729" max="9729" width="28.28515625" style="102" customWidth="1"/>
    <col min="9730" max="9730" width="41.7109375" style="102" customWidth="1"/>
    <col min="9731" max="9732" width="0" style="102" hidden="1" customWidth="1"/>
    <col min="9733" max="9733" width="8.42578125" style="102" customWidth="1"/>
    <col min="9734" max="9734" width="5.85546875" style="102" customWidth="1"/>
    <col min="9735" max="9735" width="5.7109375" style="102" customWidth="1"/>
    <col min="9736" max="9736" width="6" style="102" customWidth="1"/>
    <col min="9737" max="9737" width="8.7109375" style="102" customWidth="1"/>
    <col min="9738" max="9738" width="6" style="102" customWidth="1"/>
    <col min="9739" max="9739" width="5.85546875" style="102" customWidth="1"/>
    <col min="9740" max="9740" width="6" style="102" customWidth="1"/>
    <col min="9741" max="9741" width="8.140625" style="102" customWidth="1"/>
    <col min="9742" max="9742" width="6" style="102" customWidth="1"/>
    <col min="9743" max="9743" width="6.140625" style="102" customWidth="1"/>
    <col min="9744" max="9744" width="6" style="102" customWidth="1"/>
    <col min="9745" max="9745" width="10.28515625" style="102" customWidth="1"/>
    <col min="9746" max="9747" width="10.140625" style="102" customWidth="1"/>
    <col min="9748" max="9984" width="9.140625" style="102"/>
    <col min="9985" max="9985" width="28.28515625" style="102" customWidth="1"/>
    <col min="9986" max="9986" width="41.7109375" style="102" customWidth="1"/>
    <col min="9987" max="9988" width="0" style="102" hidden="1" customWidth="1"/>
    <col min="9989" max="9989" width="8.42578125" style="102" customWidth="1"/>
    <col min="9990" max="9990" width="5.85546875" style="102" customWidth="1"/>
    <col min="9991" max="9991" width="5.7109375" style="102" customWidth="1"/>
    <col min="9992" max="9992" width="6" style="102" customWidth="1"/>
    <col min="9993" max="9993" width="8.7109375" style="102" customWidth="1"/>
    <col min="9994" max="9994" width="6" style="102" customWidth="1"/>
    <col min="9995" max="9995" width="5.85546875" style="102" customWidth="1"/>
    <col min="9996" max="9996" width="6" style="102" customWidth="1"/>
    <col min="9997" max="9997" width="8.140625" style="102" customWidth="1"/>
    <col min="9998" max="9998" width="6" style="102" customWidth="1"/>
    <col min="9999" max="9999" width="6.140625" style="102" customWidth="1"/>
    <col min="10000" max="10000" width="6" style="102" customWidth="1"/>
    <col min="10001" max="10001" width="10.28515625" style="102" customWidth="1"/>
    <col min="10002" max="10003" width="10.140625" style="102" customWidth="1"/>
    <col min="10004" max="10240" width="9.140625" style="102"/>
    <col min="10241" max="10241" width="28.28515625" style="102" customWidth="1"/>
    <col min="10242" max="10242" width="41.7109375" style="102" customWidth="1"/>
    <col min="10243" max="10244" width="0" style="102" hidden="1" customWidth="1"/>
    <col min="10245" max="10245" width="8.42578125" style="102" customWidth="1"/>
    <col min="10246" max="10246" width="5.85546875" style="102" customWidth="1"/>
    <col min="10247" max="10247" width="5.7109375" style="102" customWidth="1"/>
    <col min="10248" max="10248" width="6" style="102" customWidth="1"/>
    <col min="10249" max="10249" width="8.7109375" style="102" customWidth="1"/>
    <col min="10250" max="10250" width="6" style="102" customWidth="1"/>
    <col min="10251" max="10251" width="5.85546875" style="102" customWidth="1"/>
    <col min="10252" max="10252" width="6" style="102" customWidth="1"/>
    <col min="10253" max="10253" width="8.140625" style="102" customWidth="1"/>
    <col min="10254" max="10254" width="6" style="102" customWidth="1"/>
    <col min="10255" max="10255" width="6.140625" style="102" customWidth="1"/>
    <col min="10256" max="10256" width="6" style="102" customWidth="1"/>
    <col min="10257" max="10257" width="10.28515625" style="102" customWidth="1"/>
    <col min="10258" max="10259" width="10.140625" style="102" customWidth="1"/>
    <col min="10260" max="10496" width="9.140625" style="102"/>
    <col min="10497" max="10497" width="28.28515625" style="102" customWidth="1"/>
    <col min="10498" max="10498" width="41.7109375" style="102" customWidth="1"/>
    <col min="10499" max="10500" width="0" style="102" hidden="1" customWidth="1"/>
    <col min="10501" max="10501" width="8.42578125" style="102" customWidth="1"/>
    <col min="10502" max="10502" width="5.85546875" style="102" customWidth="1"/>
    <col min="10503" max="10503" width="5.7109375" style="102" customWidth="1"/>
    <col min="10504" max="10504" width="6" style="102" customWidth="1"/>
    <col min="10505" max="10505" width="8.7109375" style="102" customWidth="1"/>
    <col min="10506" max="10506" width="6" style="102" customWidth="1"/>
    <col min="10507" max="10507" width="5.85546875" style="102" customWidth="1"/>
    <col min="10508" max="10508" width="6" style="102" customWidth="1"/>
    <col min="10509" max="10509" width="8.140625" style="102" customWidth="1"/>
    <col min="10510" max="10510" width="6" style="102" customWidth="1"/>
    <col min="10511" max="10511" width="6.140625" style="102" customWidth="1"/>
    <col min="10512" max="10512" width="6" style="102" customWidth="1"/>
    <col min="10513" max="10513" width="10.28515625" style="102" customWidth="1"/>
    <col min="10514" max="10515" width="10.140625" style="102" customWidth="1"/>
    <col min="10516" max="10752" width="9.140625" style="102"/>
    <col min="10753" max="10753" width="28.28515625" style="102" customWidth="1"/>
    <col min="10754" max="10754" width="41.7109375" style="102" customWidth="1"/>
    <col min="10755" max="10756" width="0" style="102" hidden="1" customWidth="1"/>
    <col min="10757" max="10757" width="8.42578125" style="102" customWidth="1"/>
    <col min="10758" max="10758" width="5.85546875" style="102" customWidth="1"/>
    <col min="10759" max="10759" width="5.7109375" style="102" customWidth="1"/>
    <col min="10760" max="10760" width="6" style="102" customWidth="1"/>
    <col min="10761" max="10761" width="8.7109375" style="102" customWidth="1"/>
    <col min="10762" max="10762" width="6" style="102" customWidth="1"/>
    <col min="10763" max="10763" width="5.85546875" style="102" customWidth="1"/>
    <col min="10764" max="10764" width="6" style="102" customWidth="1"/>
    <col min="10765" max="10765" width="8.140625" style="102" customWidth="1"/>
    <col min="10766" max="10766" width="6" style="102" customWidth="1"/>
    <col min="10767" max="10767" width="6.140625" style="102" customWidth="1"/>
    <col min="10768" max="10768" width="6" style="102" customWidth="1"/>
    <col min="10769" max="10769" width="10.28515625" style="102" customWidth="1"/>
    <col min="10770" max="10771" width="10.140625" style="102" customWidth="1"/>
    <col min="10772" max="11008" width="9.140625" style="102"/>
    <col min="11009" max="11009" width="28.28515625" style="102" customWidth="1"/>
    <col min="11010" max="11010" width="41.7109375" style="102" customWidth="1"/>
    <col min="11011" max="11012" width="0" style="102" hidden="1" customWidth="1"/>
    <col min="11013" max="11013" width="8.42578125" style="102" customWidth="1"/>
    <col min="11014" max="11014" width="5.85546875" style="102" customWidth="1"/>
    <col min="11015" max="11015" width="5.7109375" style="102" customWidth="1"/>
    <col min="11016" max="11016" width="6" style="102" customWidth="1"/>
    <col min="11017" max="11017" width="8.7109375" style="102" customWidth="1"/>
    <col min="11018" max="11018" width="6" style="102" customWidth="1"/>
    <col min="11019" max="11019" width="5.85546875" style="102" customWidth="1"/>
    <col min="11020" max="11020" width="6" style="102" customWidth="1"/>
    <col min="11021" max="11021" width="8.140625" style="102" customWidth="1"/>
    <col min="11022" max="11022" width="6" style="102" customWidth="1"/>
    <col min="11023" max="11023" width="6.140625" style="102" customWidth="1"/>
    <col min="11024" max="11024" width="6" style="102" customWidth="1"/>
    <col min="11025" max="11025" width="10.28515625" style="102" customWidth="1"/>
    <col min="11026" max="11027" width="10.140625" style="102" customWidth="1"/>
    <col min="11028" max="11264" width="9.140625" style="102"/>
    <col min="11265" max="11265" width="28.28515625" style="102" customWidth="1"/>
    <col min="11266" max="11266" width="41.7109375" style="102" customWidth="1"/>
    <col min="11267" max="11268" width="0" style="102" hidden="1" customWidth="1"/>
    <col min="11269" max="11269" width="8.42578125" style="102" customWidth="1"/>
    <col min="11270" max="11270" width="5.85546875" style="102" customWidth="1"/>
    <col min="11271" max="11271" width="5.7109375" style="102" customWidth="1"/>
    <col min="11272" max="11272" width="6" style="102" customWidth="1"/>
    <col min="11273" max="11273" width="8.7109375" style="102" customWidth="1"/>
    <col min="11274" max="11274" width="6" style="102" customWidth="1"/>
    <col min="11275" max="11275" width="5.85546875" style="102" customWidth="1"/>
    <col min="11276" max="11276" width="6" style="102" customWidth="1"/>
    <col min="11277" max="11277" width="8.140625" style="102" customWidth="1"/>
    <col min="11278" max="11278" width="6" style="102" customWidth="1"/>
    <col min="11279" max="11279" width="6.140625" style="102" customWidth="1"/>
    <col min="11280" max="11280" width="6" style="102" customWidth="1"/>
    <col min="11281" max="11281" width="10.28515625" style="102" customWidth="1"/>
    <col min="11282" max="11283" width="10.140625" style="102" customWidth="1"/>
    <col min="11284" max="11520" width="9.140625" style="102"/>
    <col min="11521" max="11521" width="28.28515625" style="102" customWidth="1"/>
    <col min="11522" max="11522" width="41.7109375" style="102" customWidth="1"/>
    <col min="11523" max="11524" width="0" style="102" hidden="1" customWidth="1"/>
    <col min="11525" max="11525" width="8.42578125" style="102" customWidth="1"/>
    <col min="11526" max="11526" width="5.85546875" style="102" customWidth="1"/>
    <col min="11527" max="11527" width="5.7109375" style="102" customWidth="1"/>
    <col min="11528" max="11528" width="6" style="102" customWidth="1"/>
    <col min="11529" max="11529" width="8.7109375" style="102" customWidth="1"/>
    <col min="11530" max="11530" width="6" style="102" customWidth="1"/>
    <col min="11531" max="11531" width="5.85546875" style="102" customWidth="1"/>
    <col min="11532" max="11532" width="6" style="102" customWidth="1"/>
    <col min="11533" max="11533" width="8.140625" style="102" customWidth="1"/>
    <col min="11534" max="11534" width="6" style="102" customWidth="1"/>
    <col min="11535" max="11535" width="6.140625" style="102" customWidth="1"/>
    <col min="11536" max="11536" width="6" style="102" customWidth="1"/>
    <col min="11537" max="11537" width="10.28515625" style="102" customWidth="1"/>
    <col min="11538" max="11539" width="10.140625" style="102" customWidth="1"/>
    <col min="11540" max="11776" width="9.140625" style="102"/>
    <col min="11777" max="11777" width="28.28515625" style="102" customWidth="1"/>
    <col min="11778" max="11778" width="41.7109375" style="102" customWidth="1"/>
    <col min="11779" max="11780" width="0" style="102" hidden="1" customWidth="1"/>
    <col min="11781" max="11781" width="8.42578125" style="102" customWidth="1"/>
    <col min="11782" max="11782" width="5.85546875" style="102" customWidth="1"/>
    <col min="11783" max="11783" width="5.7109375" style="102" customWidth="1"/>
    <col min="11784" max="11784" width="6" style="102" customWidth="1"/>
    <col min="11785" max="11785" width="8.7109375" style="102" customWidth="1"/>
    <col min="11786" max="11786" width="6" style="102" customWidth="1"/>
    <col min="11787" max="11787" width="5.85546875" style="102" customWidth="1"/>
    <col min="11788" max="11788" width="6" style="102" customWidth="1"/>
    <col min="11789" max="11789" width="8.140625" style="102" customWidth="1"/>
    <col min="11790" max="11790" width="6" style="102" customWidth="1"/>
    <col min="11791" max="11791" width="6.140625" style="102" customWidth="1"/>
    <col min="11792" max="11792" width="6" style="102" customWidth="1"/>
    <col min="11793" max="11793" width="10.28515625" style="102" customWidth="1"/>
    <col min="11794" max="11795" width="10.140625" style="102" customWidth="1"/>
    <col min="11796" max="12032" width="9.140625" style="102"/>
    <col min="12033" max="12033" width="28.28515625" style="102" customWidth="1"/>
    <col min="12034" max="12034" width="41.7109375" style="102" customWidth="1"/>
    <col min="12035" max="12036" width="0" style="102" hidden="1" customWidth="1"/>
    <col min="12037" max="12037" width="8.42578125" style="102" customWidth="1"/>
    <col min="12038" max="12038" width="5.85546875" style="102" customWidth="1"/>
    <col min="12039" max="12039" width="5.7109375" style="102" customWidth="1"/>
    <col min="12040" max="12040" width="6" style="102" customWidth="1"/>
    <col min="12041" max="12041" width="8.7109375" style="102" customWidth="1"/>
    <col min="12042" max="12042" width="6" style="102" customWidth="1"/>
    <col min="12043" max="12043" width="5.85546875" style="102" customWidth="1"/>
    <col min="12044" max="12044" width="6" style="102" customWidth="1"/>
    <col min="12045" max="12045" width="8.140625" style="102" customWidth="1"/>
    <col min="12046" max="12046" width="6" style="102" customWidth="1"/>
    <col min="12047" max="12047" width="6.140625" style="102" customWidth="1"/>
    <col min="12048" max="12048" width="6" style="102" customWidth="1"/>
    <col min="12049" max="12049" width="10.28515625" style="102" customWidth="1"/>
    <col min="12050" max="12051" width="10.140625" style="102" customWidth="1"/>
    <col min="12052" max="12288" width="9.140625" style="102"/>
    <col min="12289" max="12289" width="28.28515625" style="102" customWidth="1"/>
    <col min="12290" max="12290" width="41.7109375" style="102" customWidth="1"/>
    <col min="12291" max="12292" width="0" style="102" hidden="1" customWidth="1"/>
    <col min="12293" max="12293" width="8.42578125" style="102" customWidth="1"/>
    <col min="12294" max="12294" width="5.85546875" style="102" customWidth="1"/>
    <col min="12295" max="12295" width="5.7109375" style="102" customWidth="1"/>
    <col min="12296" max="12296" width="6" style="102" customWidth="1"/>
    <col min="12297" max="12297" width="8.7109375" style="102" customWidth="1"/>
    <col min="12298" max="12298" width="6" style="102" customWidth="1"/>
    <col min="12299" max="12299" width="5.85546875" style="102" customWidth="1"/>
    <col min="12300" max="12300" width="6" style="102" customWidth="1"/>
    <col min="12301" max="12301" width="8.140625" style="102" customWidth="1"/>
    <col min="12302" max="12302" width="6" style="102" customWidth="1"/>
    <col min="12303" max="12303" width="6.140625" style="102" customWidth="1"/>
    <col min="12304" max="12304" width="6" style="102" customWidth="1"/>
    <col min="12305" max="12305" width="10.28515625" style="102" customWidth="1"/>
    <col min="12306" max="12307" width="10.140625" style="102" customWidth="1"/>
    <col min="12308" max="12544" width="9.140625" style="102"/>
    <col min="12545" max="12545" width="28.28515625" style="102" customWidth="1"/>
    <col min="12546" max="12546" width="41.7109375" style="102" customWidth="1"/>
    <col min="12547" max="12548" width="0" style="102" hidden="1" customWidth="1"/>
    <col min="12549" max="12549" width="8.42578125" style="102" customWidth="1"/>
    <col min="12550" max="12550" width="5.85546875" style="102" customWidth="1"/>
    <col min="12551" max="12551" width="5.7109375" style="102" customWidth="1"/>
    <col min="12552" max="12552" width="6" style="102" customWidth="1"/>
    <col min="12553" max="12553" width="8.7109375" style="102" customWidth="1"/>
    <col min="12554" max="12554" width="6" style="102" customWidth="1"/>
    <col min="12555" max="12555" width="5.85546875" style="102" customWidth="1"/>
    <col min="12556" max="12556" width="6" style="102" customWidth="1"/>
    <col min="12557" max="12557" width="8.140625" style="102" customWidth="1"/>
    <col min="12558" max="12558" width="6" style="102" customWidth="1"/>
    <col min="12559" max="12559" width="6.140625" style="102" customWidth="1"/>
    <col min="12560" max="12560" width="6" style="102" customWidth="1"/>
    <col min="12561" max="12561" width="10.28515625" style="102" customWidth="1"/>
    <col min="12562" max="12563" width="10.140625" style="102" customWidth="1"/>
    <col min="12564" max="12800" width="9.140625" style="102"/>
    <col min="12801" max="12801" width="28.28515625" style="102" customWidth="1"/>
    <col min="12802" max="12802" width="41.7109375" style="102" customWidth="1"/>
    <col min="12803" max="12804" width="0" style="102" hidden="1" customWidth="1"/>
    <col min="12805" max="12805" width="8.42578125" style="102" customWidth="1"/>
    <col min="12806" max="12806" width="5.85546875" style="102" customWidth="1"/>
    <col min="12807" max="12807" width="5.7109375" style="102" customWidth="1"/>
    <col min="12808" max="12808" width="6" style="102" customWidth="1"/>
    <col min="12809" max="12809" width="8.7109375" style="102" customWidth="1"/>
    <col min="12810" max="12810" width="6" style="102" customWidth="1"/>
    <col min="12811" max="12811" width="5.85546875" style="102" customWidth="1"/>
    <col min="12812" max="12812" width="6" style="102" customWidth="1"/>
    <col min="12813" max="12813" width="8.140625" style="102" customWidth="1"/>
    <col min="12814" max="12814" width="6" style="102" customWidth="1"/>
    <col min="12815" max="12815" width="6.140625" style="102" customWidth="1"/>
    <col min="12816" max="12816" width="6" style="102" customWidth="1"/>
    <col min="12817" max="12817" width="10.28515625" style="102" customWidth="1"/>
    <col min="12818" max="12819" width="10.140625" style="102" customWidth="1"/>
    <col min="12820" max="13056" width="9.140625" style="102"/>
    <col min="13057" max="13057" width="28.28515625" style="102" customWidth="1"/>
    <col min="13058" max="13058" width="41.7109375" style="102" customWidth="1"/>
    <col min="13059" max="13060" width="0" style="102" hidden="1" customWidth="1"/>
    <col min="13061" max="13061" width="8.42578125" style="102" customWidth="1"/>
    <col min="13062" max="13062" width="5.85546875" style="102" customWidth="1"/>
    <col min="13063" max="13063" width="5.7109375" style="102" customWidth="1"/>
    <col min="13064" max="13064" width="6" style="102" customWidth="1"/>
    <col min="13065" max="13065" width="8.7109375" style="102" customWidth="1"/>
    <col min="13066" max="13066" width="6" style="102" customWidth="1"/>
    <col min="13067" max="13067" width="5.85546875" style="102" customWidth="1"/>
    <col min="13068" max="13068" width="6" style="102" customWidth="1"/>
    <col min="13069" max="13069" width="8.140625" style="102" customWidth="1"/>
    <col min="13070" max="13070" width="6" style="102" customWidth="1"/>
    <col min="13071" max="13071" width="6.140625" style="102" customWidth="1"/>
    <col min="13072" max="13072" width="6" style="102" customWidth="1"/>
    <col min="13073" max="13073" width="10.28515625" style="102" customWidth="1"/>
    <col min="13074" max="13075" width="10.140625" style="102" customWidth="1"/>
    <col min="13076" max="13312" width="9.140625" style="102"/>
    <col min="13313" max="13313" width="28.28515625" style="102" customWidth="1"/>
    <col min="13314" max="13314" width="41.7109375" style="102" customWidth="1"/>
    <col min="13315" max="13316" width="0" style="102" hidden="1" customWidth="1"/>
    <col min="13317" max="13317" width="8.42578125" style="102" customWidth="1"/>
    <col min="13318" max="13318" width="5.85546875" style="102" customWidth="1"/>
    <col min="13319" max="13319" width="5.7109375" style="102" customWidth="1"/>
    <col min="13320" max="13320" width="6" style="102" customWidth="1"/>
    <col min="13321" max="13321" width="8.7109375" style="102" customWidth="1"/>
    <col min="13322" max="13322" width="6" style="102" customWidth="1"/>
    <col min="13323" max="13323" width="5.85546875" style="102" customWidth="1"/>
    <col min="13324" max="13324" width="6" style="102" customWidth="1"/>
    <col min="13325" max="13325" width="8.140625" style="102" customWidth="1"/>
    <col min="13326" max="13326" width="6" style="102" customWidth="1"/>
    <col min="13327" max="13327" width="6.140625" style="102" customWidth="1"/>
    <col min="13328" max="13328" width="6" style="102" customWidth="1"/>
    <col min="13329" max="13329" width="10.28515625" style="102" customWidth="1"/>
    <col min="13330" max="13331" width="10.140625" style="102" customWidth="1"/>
    <col min="13332" max="13568" width="9.140625" style="102"/>
    <col min="13569" max="13569" width="28.28515625" style="102" customWidth="1"/>
    <col min="13570" max="13570" width="41.7109375" style="102" customWidth="1"/>
    <col min="13571" max="13572" width="0" style="102" hidden="1" customWidth="1"/>
    <col min="13573" max="13573" width="8.42578125" style="102" customWidth="1"/>
    <col min="13574" max="13574" width="5.85546875" style="102" customWidth="1"/>
    <col min="13575" max="13575" width="5.7109375" style="102" customWidth="1"/>
    <col min="13576" max="13576" width="6" style="102" customWidth="1"/>
    <col min="13577" max="13577" width="8.7109375" style="102" customWidth="1"/>
    <col min="13578" max="13578" width="6" style="102" customWidth="1"/>
    <col min="13579" max="13579" width="5.85546875" style="102" customWidth="1"/>
    <col min="13580" max="13580" width="6" style="102" customWidth="1"/>
    <col min="13581" max="13581" width="8.140625" style="102" customWidth="1"/>
    <col min="13582" max="13582" width="6" style="102" customWidth="1"/>
    <col min="13583" max="13583" width="6.140625" style="102" customWidth="1"/>
    <col min="13584" max="13584" width="6" style="102" customWidth="1"/>
    <col min="13585" max="13585" width="10.28515625" style="102" customWidth="1"/>
    <col min="13586" max="13587" width="10.140625" style="102" customWidth="1"/>
    <col min="13588" max="13824" width="9.140625" style="102"/>
    <col min="13825" max="13825" width="28.28515625" style="102" customWidth="1"/>
    <col min="13826" max="13826" width="41.7109375" style="102" customWidth="1"/>
    <col min="13827" max="13828" width="0" style="102" hidden="1" customWidth="1"/>
    <col min="13829" max="13829" width="8.42578125" style="102" customWidth="1"/>
    <col min="13830" max="13830" width="5.85546875" style="102" customWidth="1"/>
    <col min="13831" max="13831" width="5.7109375" style="102" customWidth="1"/>
    <col min="13832" max="13832" width="6" style="102" customWidth="1"/>
    <col min="13833" max="13833" width="8.7109375" style="102" customWidth="1"/>
    <col min="13834" max="13834" width="6" style="102" customWidth="1"/>
    <col min="13835" max="13835" width="5.85546875" style="102" customWidth="1"/>
    <col min="13836" max="13836" width="6" style="102" customWidth="1"/>
    <col min="13837" max="13837" width="8.140625" style="102" customWidth="1"/>
    <col min="13838" max="13838" width="6" style="102" customWidth="1"/>
    <col min="13839" max="13839" width="6.140625" style="102" customWidth="1"/>
    <col min="13840" max="13840" width="6" style="102" customWidth="1"/>
    <col min="13841" max="13841" width="10.28515625" style="102" customWidth="1"/>
    <col min="13842" max="13843" width="10.140625" style="102" customWidth="1"/>
    <col min="13844" max="14080" width="9.140625" style="102"/>
    <col min="14081" max="14081" width="28.28515625" style="102" customWidth="1"/>
    <col min="14082" max="14082" width="41.7109375" style="102" customWidth="1"/>
    <col min="14083" max="14084" width="0" style="102" hidden="1" customWidth="1"/>
    <col min="14085" max="14085" width="8.42578125" style="102" customWidth="1"/>
    <col min="14086" max="14086" width="5.85546875" style="102" customWidth="1"/>
    <col min="14087" max="14087" width="5.7109375" style="102" customWidth="1"/>
    <col min="14088" max="14088" width="6" style="102" customWidth="1"/>
    <col min="14089" max="14089" width="8.7109375" style="102" customWidth="1"/>
    <col min="14090" max="14090" width="6" style="102" customWidth="1"/>
    <col min="14091" max="14091" width="5.85546875" style="102" customWidth="1"/>
    <col min="14092" max="14092" width="6" style="102" customWidth="1"/>
    <col min="14093" max="14093" width="8.140625" style="102" customWidth="1"/>
    <col min="14094" max="14094" width="6" style="102" customWidth="1"/>
    <col min="14095" max="14095" width="6.140625" style="102" customWidth="1"/>
    <col min="14096" max="14096" width="6" style="102" customWidth="1"/>
    <col min="14097" max="14097" width="10.28515625" style="102" customWidth="1"/>
    <col min="14098" max="14099" width="10.140625" style="102" customWidth="1"/>
    <col min="14100" max="14336" width="9.140625" style="102"/>
    <col min="14337" max="14337" width="28.28515625" style="102" customWidth="1"/>
    <col min="14338" max="14338" width="41.7109375" style="102" customWidth="1"/>
    <col min="14339" max="14340" width="0" style="102" hidden="1" customWidth="1"/>
    <col min="14341" max="14341" width="8.42578125" style="102" customWidth="1"/>
    <col min="14342" max="14342" width="5.85546875" style="102" customWidth="1"/>
    <col min="14343" max="14343" width="5.7109375" style="102" customWidth="1"/>
    <col min="14344" max="14344" width="6" style="102" customWidth="1"/>
    <col min="14345" max="14345" width="8.7109375" style="102" customWidth="1"/>
    <col min="14346" max="14346" width="6" style="102" customWidth="1"/>
    <col min="14347" max="14347" width="5.85546875" style="102" customWidth="1"/>
    <col min="14348" max="14348" width="6" style="102" customWidth="1"/>
    <col min="14349" max="14349" width="8.140625" style="102" customWidth="1"/>
    <col min="14350" max="14350" width="6" style="102" customWidth="1"/>
    <col min="14351" max="14351" width="6.140625" style="102" customWidth="1"/>
    <col min="14352" max="14352" width="6" style="102" customWidth="1"/>
    <col min="14353" max="14353" width="10.28515625" style="102" customWidth="1"/>
    <col min="14354" max="14355" width="10.140625" style="102" customWidth="1"/>
    <col min="14356" max="14592" width="9.140625" style="102"/>
    <col min="14593" max="14593" width="28.28515625" style="102" customWidth="1"/>
    <col min="14594" max="14594" width="41.7109375" style="102" customWidth="1"/>
    <col min="14595" max="14596" width="0" style="102" hidden="1" customWidth="1"/>
    <col min="14597" max="14597" width="8.42578125" style="102" customWidth="1"/>
    <col min="14598" max="14598" width="5.85546875" style="102" customWidth="1"/>
    <col min="14599" max="14599" width="5.7109375" style="102" customWidth="1"/>
    <col min="14600" max="14600" width="6" style="102" customWidth="1"/>
    <col min="14601" max="14601" width="8.7109375" style="102" customWidth="1"/>
    <col min="14602" max="14602" width="6" style="102" customWidth="1"/>
    <col min="14603" max="14603" width="5.85546875" style="102" customWidth="1"/>
    <col min="14604" max="14604" width="6" style="102" customWidth="1"/>
    <col min="14605" max="14605" width="8.140625" style="102" customWidth="1"/>
    <col min="14606" max="14606" width="6" style="102" customWidth="1"/>
    <col min="14607" max="14607" width="6.140625" style="102" customWidth="1"/>
    <col min="14608" max="14608" width="6" style="102" customWidth="1"/>
    <col min="14609" max="14609" width="10.28515625" style="102" customWidth="1"/>
    <col min="14610" max="14611" width="10.140625" style="102" customWidth="1"/>
    <col min="14612" max="14848" width="9.140625" style="102"/>
    <col min="14849" max="14849" width="28.28515625" style="102" customWidth="1"/>
    <col min="14850" max="14850" width="41.7109375" style="102" customWidth="1"/>
    <col min="14851" max="14852" width="0" style="102" hidden="1" customWidth="1"/>
    <col min="14853" max="14853" width="8.42578125" style="102" customWidth="1"/>
    <col min="14854" max="14854" width="5.85546875" style="102" customWidth="1"/>
    <col min="14855" max="14855" width="5.7109375" style="102" customWidth="1"/>
    <col min="14856" max="14856" width="6" style="102" customWidth="1"/>
    <col min="14857" max="14857" width="8.7109375" style="102" customWidth="1"/>
    <col min="14858" max="14858" width="6" style="102" customWidth="1"/>
    <col min="14859" max="14859" width="5.85546875" style="102" customWidth="1"/>
    <col min="14860" max="14860" width="6" style="102" customWidth="1"/>
    <col min="14861" max="14861" width="8.140625" style="102" customWidth="1"/>
    <col min="14862" max="14862" width="6" style="102" customWidth="1"/>
    <col min="14863" max="14863" width="6.140625" style="102" customWidth="1"/>
    <col min="14864" max="14864" width="6" style="102" customWidth="1"/>
    <col min="14865" max="14865" width="10.28515625" style="102" customWidth="1"/>
    <col min="14866" max="14867" width="10.140625" style="102" customWidth="1"/>
    <col min="14868" max="15104" width="9.140625" style="102"/>
    <col min="15105" max="15105" width="28.28515625" style="102" customWidth="1"/>
    <col min="15106" max="15106" width="41.7109375" style="102" customWidth="1"/>
    <col min="15107" max="15108" width="0" style="102" hidden="1" customWidth="1"/>
    <col min="15109" max="15109" width="8.42578125" style="102" customWidth="1"/>
    <col min="15110" max="15110" width="5.85546875" style="102" customWidth="1"/>
    <col min="15111" max="15111" width="5.7109375" style="102" customWidth="1"/>
    <col min="15112" max="15112" width="6" style="102" customWidth="1"/>
    <col min="15113" max="15113" width="8.7109375" style="102" customWidth="1"/>
    <col min="15114" max="15114" width="6" style="102" customWidth="1"/>
    <col min="15115" max="15115" width="5.85546875" style="102" customWidth="1"/>
    <col min="15116" max="15116" width="6" style="102" customWidth="1"/>
    <col min="15117" max="15117" width="8.140625" style="102" customWidth="1"/>
    <col min="15118" max="15118" width="6" style="102" customWidth="1"/>
    <col min="15119" max="15119" width="6.140625" style="102" customWidth="1"/>
    <col min="15120" max="15120" width="6" style="102" customWidth="1"/>
    <col min="15121" max="15121" width="10.28515625" style="102" customWidth="1"/>
    <col min="15122" max="15123" width="10.140625" style="102" customWidth="1"/>
    <col min="15124" max="15360" width="9.140625" style="102"/>
    <col min="15361" max="15361" width="28.28515625" style="102" customWidth="1"/>
    <col min="15362" max="15362" width="41.7109375" style="102" customWidth="1"/>
    <col min="15363" max="15364" width="0" style="102" hidden="1" customWidth="1"/>
    <col min="15365" max="15365" width="8.42578125" style="102" customWidth="1"/>
    <col min="15366" max="15366" width="5.85546875" style="102" customWidth="1"/>
    <col min="15367" max="15367" width="5.7109375" style="102" customWidth="1"/>
    <col min="15368" max="15368" width="6" style="102" customWidth="1"/>
    <col min="15369" max="15369" width="8.7109375" style="102" customWidth="1"/>
    <col min="15370" max="15370" width="6" style="102" customWidth="1"/>
    <col min="15371" max="15371" width="5.85546875" style="102" customWidth="1"/>
    <col min="15372" max="15372" width="6" style="102" customWidth="1"/>
    <col min="15373" max="15373" width="8.140625" style="102" customWidth="1"/>
    <col min="15374" max="15374" width="6" style="102" customWidth="1"/>
    <col min="15375" max="15375" width="6.140625" style="102" customWidth="1"/>
    <col min="15376" max="15376" width="6" style="102" customWidth="1"/>
    <col min="15377" max="15377" width="10.28515625" style="102" customWidth="1"/>
    <col min="15378" max="15379" width="10.140625" style="102" customWidth="1"/>
    <col min="15380" max="15616" width="9.140625" style="102"/>
    <col min="15617" max="15617" width="28.28515625" style="102" customWidth="1"/>
    <col min="15618" max="15618" width="41.7109375" style="102" customWidth="1"/>
    <col min="15619" max="15620" width="0" style="102" hidden="1" customWidth="1"/>
    <col min="15621" max="15621" width="8.42578125" style="102" customWidth="1"/>
    <col min="15622" max="15622" width="5.85546875" style="102" customWidth="1"/>
    <col min="15623" max="15623" width="5.7109375" style="102" customWidth="1"/>
    <col min="15624" max="15624" width="6" style="102" customWidth="1"/>
    <col min="15625" max="15625" width="8.7109375" style="102" customWidth="1"/>
    <col min="15626" max="15626" width="6" style="102" customWidth="1"/>
    <col min="15627" max="15627" width="5.85546875" style="102" customWidth="1"/>
    <col min="15628" max="15628" width="6" style="102" customWidth="1"/>
    <col min="15629" max="15629" width="8.140625" style="102" customWidth="1"/>
    <col min="15630" max="15630" width="6" style="102" customWidth="1"/>
    <col min="15631" max="15631" width="6.140625" style="102" customWidth="1"/>
    <col min="15632" max="15632" width="6" style="102" customWidth="1"/>
    <col min="15633" max="15633" width="10.28515625" style="102" customWidth="1"/>
    <col min="15634" max="15635" width="10.140625" style="102" customWidth="1"/>
    <col min="15636" max="15872" width="9.140625" style="102"/>
    <col min="15873" max="15873" width="28.28515625" style="102" customWidth="1"/>
    <col min="15874" max="15874" width="41.7109375" style="102" customWidth="1"/>
    <col min="15875" max="15876" width="0" style="102" hidden="1" customWidth="1"/>
    <col min="15877" max="15877" width="8.42578125" style="102" customWidth="1"/>
    <col min="15878" max="15878" width="5.85546875" style="102" customWidth="1"/>
    <col min="15879" max="15879" width="5.7109375" style="102" customWidth="1"/>
    <col min="15880" max="15880" width="6" style="102" customWidth="1"/>
    <col min="15881" max="15881" width="8.7109375" style="102" customWidth="1"/>
    <col min="15882" max="15882" width="6" style="102" customWidth="1"/>
    <col min="15883" max="15883" width="5.85546875" style="102" customWidth="1"/>
    <col min="15884" max="15884" width="6" style="102" customWidth="1"/>
    <col min="15885" max="15885" width="8.140625" style="102" customWidth="1"/>
    <col min="15886" max="15886" width="6" style="102" customWidth="1"/>
    <col min="15887" max="15887" width="6.140625" style="102" customWidth="1"/>
    <col min="15888" max="15888" width="6" style="102" customWidth="1"/>
    <col min="15889" max="15889" width="10.28515625" style="102" customWidth="1"/>
    <col min="15890" max="15891" width="10.140625" style="102" customWidth="1"/>
    <col min="15892" max="16128" width="9.140625" style="102"/>
    <col min="16129" max="16129" width="28.28515625" style="102" customWidth="1"/>
    <col min="16130" max="16130" width="41.7109375" style="102" customWidth="1"/>
    <col min="16131" max="16132" width="0" style="102" hidden="1" customWidth="1"/>
    <col min="16133" max="16133" width="8.42578125" style="102" customWidth="1"/>
    <col min="16134" max="16134" width="5.85546875" style="102" customWidth="1"/>
    <col min="16135" max="16135" width="5.7109375" style="102" customWidth="1"/>
    <col min="16136" max="16136" width="6" style="102" customWidth="1"/>
    <col min="16137" max="16137" width="8.7109375" style="102" customWidth="1"/>
    <col min="16138" max="16138" width="6" style="102" customWidth="1"/>
    <col min="16139" max="16139" width="5.85546875" style="102" customWidth="1"/>
    <col min="16140" max="16140" width="6" style="102" customWidth="1"/>
    <col min="16141" max="16141" width="8.140625" style="102" customWidth="1"/>
    <col min="16142" max="16142" width="6" style="102" customWidth="1"/>
    <col min="16143" max="16143" width="6.140625" style="102" customWidth="1"/>
    <col min="16144" max="16144" width="6" style="102" customWidth="1"/>
    <col min="16145" max="16145" width="10.28515625" style="102" customWidth="1"/>
    <col min="16146" max="16147" width="10.140625" style="102" customWidth="1"/>
    <col min="16148" max="16384" width="9.140625" style="102"/>
  </cols>
  <sheetData>
    <row r="1" spans="1:21" x14ac:dyDescent="0.25">
      <c r="A1" s="198" t="s">
        <v>747</v>
      </c>
      <c r="B1" s="198"/>
      <c r="C1" s="198"/>
      <c r="D1" s="198"/>
      <c r="E1" s="198"/>
      <c r="F1" s="198"/>
      <c r="G1" s="198"/>
      <c r="H1" s="198"/>
      <c r="I1" s="198"/>
      <c r="J1" s="198"/>
      <c r="K1" s="198"/>
      <c r="L1" s="198"/>
      <c r="M1" s="198"/>
      <c r="N1" s="198"/>
      <c r="O1" s="198"/>
      <c r="P1" s="198"/>
      <c r="Q1" s="198"/>
      <c r="R1" s="198"/>
      <c r="S1" s="198"/>
    </row>
    <row r="2" spans="1:21" ht="75" x14ac:dyDescent="0.25">
      <c r="A2" s="103" t="s">
        <v>3</v>
      </c>
      <c r="B2" s="104" t="s">
        <v>4</v>
      </c>
      <c r="C2" s="105" t="s">
        <v>224</v>
      </c>
      <c r="D2" s="105" t="s">
        <v>748</v>
      </c>
      <c r="E2" s="106" t="s">
        <v>731</v>
      </c>
      <c r="F2" s="106" t="s">
        <v>749</v>
      </c>
      <c r="G2" s="106" t="s">
        <v>750</v>
      </c>
      <c r="H2" s="106" t="s">
        <v>751</v>
      </c>
      <c r="I2" s="106" t="s">
        <v>735</v>
      </c>
      <c r="J2" s="106" t="s">
        <v>752</v>
      </c>
      <c r="K2" s="106" t="s">
        <v>753</v>
      </c>
      <c r="L2" s="106" t="s">
        <v>754</v>
      </c>
      <c r="M2" s="106" t="s">
        <v>716</v>
      </c>
      <c r="N2" s="106" t="s">
        <v>755</v>
      </c>
      <c r="O2" s="106" t="s">
        <v>756</v>
      </c>
      <c r="P2" s="106" t="s">
        <v>757</v>
      </c>
      <c r="Q2" s="107" t="s">
        <v>758</v>
      </c>
      <c r="R2" s="107" t="s">
        <v>759</v>
      </c>
      <c r="S2" s="107" t="s">
        <v>760</v>
      </c>
      <c r="T2" s="108" t="s">
        <v>761</v>
      </c>
      <c r="U2" s="108" t="s">
        <v>762</v>
      </c>
    </row>
    <row r="3" spans="1:21" x14ac:dyDescent="0.25">
      <c r="A3" s="109" t="s">
        <v>227</v>
      </c>
      <c r="B3" s="110" t="s">
        <v>14</v>
      </c>
      <c r="C3" s="111" t="s">
        <v>230</v>
      </c>
      <c r="D3" s="111" t="s">
        <v>763</v>
      </c>
      <c r="E3" s="112">
        <v>11</v>
      </c>
      <c r="F3" s="112">
        <v>11</v>
      </c>
      <c r="G3" s="112">
        <v>11</v>
      </c>
      <c r="H3" s="112">
        <v>11</v>
      </c>
      <c r="I3" s="112">
        <v>12</v>
      </c>
      <c r="J3" s="112">
        <v>0</v>
      </c>
      <c r="K3" s="112">
        <v>1</v>
      </c>
      <c r="L3" s="112">
        <v>4</v>
      </c>
      <c r="M3" s="113">
        <v>23</v>
      </c>
      <c r="N3" s="112">
        <v>11</v>
      </c>
      <c r="O3" s="112">
        <v>12</v>
      </c>
      <c r="P3" s="114">
        <v>15</v>
      </c>
      <c r="Q3" s="115">
        <v>48</v>
      </c>
      <c r="R3" s="115">
        <v>52</v>
      </c>
      <c r="S3" s="116">
        <v>65</v>
      </c>
      <c r="T3" s="117">
        <f>H3/E3</f>
        <v>1</v>
      </c>
      <c r="U3" s="117">
        <f>L3/I3</f>
        <v>0.33333333333333331</v>
      </c>
    </row>
    <row r="4" spans="1:21" x14ac:dyDescent="0.25">
      <c r="A4" s="109" t="s">
        <v>59</v>
      </c>
      <c r="B4" s="110" t="s">
        <v>231</v>
      </c>
      <c r="C4" s="111" t="s">
        <v>233</v>
      </c>
      <c r="D4" s="111"/>
      <c r="E4" s="112">
        <v>0</v>
      </c>
      <c r="F4" s="112">
        <v>0</v>
      </c>
      <c r="G4" s="112">
        <v>0</v>
      </c>
      <c r="H4" s="112">
        <v>0</v>
      </c>
      <c r="I4" s="112">
        <v>26</v>
      </c>
      <c r="J4" s="112">
        <v>24</v>
      </c>
      <c r="K4" s="112">
        <v>25</v>
      </c>
      <c r="L4" s="112">
        <v>25</v>
      </c>
      <c r="M4" s="113">
        <v>26</v>
      </c>
      <c r="N4" s="112">
        <v>24</v>
      </c>
      <c r="O4" s="112">
        <v>25</v>
      </c>
      <c r="P4" s="114">
        <v>25</v>
      </c>
      <c r="Q4" s="115">
        <v>92</v>
      </c>
      <c r="R4" s="115">
        <v>96</v>
      </c>
      <c r="S4" s="118">
        <v>96</v>
      </c>
      <c r="T4" s="117"/>
      <c r="U4" s="117">
        <f>L4/I4</f>
        <v>0.96153846153846156</v>
      </c>
    </row>
    <row r="5" spans="1:21" x14ac:dyDescent="0.25">
      <c r="A5" s="109" t="s">
        <v>109</v>
      </c>
      <c r="B5" s="110" t="s">
        <v>14</v>
      </c>
      <c r="C5" s="111" t="s">
        <v>235</v>
      </c>
      <c r="D5" s="111" t="s">
        <v>764</v>
      </c>
      <c r="E5" s="112">
        <v>12</v>
      </c>
      <c r="F5" s="112">
        <v>8</v>
      </c>
      <c r="G5" s="112">
        <v>10</v>
      </c>
      <c r="H5" s="112">
        <v>11</v>
      </c>
      <c r="I5" s="112">
        <v>27</v>
      </c>
      <c r="J5" s="112">
        <v>5</v>
      </c>
      <c r="K5" s="112">
        <v>17</v>
      </c>
      <c r="L5" s="112">
        <v>23</v>
      </c>
      <c r="M5" s="113">
        <v>39</v>
      </c>
      <c r="N5" s="112">
        <v>13</v>
      </c>
      <c r="O5" s="112">
        <v>27</v>
      </c>
      <c r="P5" s="114">
        <v>34</v>
      </c>
      <c r="Q5" s="115">
        <v>33</v>
      </c>
      <c r="R5" s="115">
        <v>69</v>
      </c>
      <c r="S5" s="118">
        <v>87</v>
      </c>
      <c r="T5" s="117">
        <f t="shared" ref="T5:T13" si="0">H5/E5</f>
        <v>0.91666666666666663</v>
      </c>
      <c r="U5" s="117">
        <f>L5/I5</f>
        <v>0.85185185185185186</v>
      </c>
    </row>
    <row r="6" spans="1:21" x14ac:dyDescent="0.25">
      <c r="A6" s="119" t="s">
        <v>124</v>
      </c>
      <c r="B6" s="110" t="s">
        <v>14</v>
      </c>
      <c r="C6" s="111" t="s">
        <v>239</v>
      </c>
      <c r="D6" s="111" t="s">
        <v>765</v>
      </c>
      <c r="E6" s="112">
        <v>13</v>
      </c>
      <c r="F6" s="112">
        <v>12</v>
      </c>
      <c r="G6" s="112">
        <v>12</v>
      </c>
      <c r="H6" s="112">
        <v>12</v>
      </c>
      <c r="I6" s="112">
        <v>0</v>
      </c>
      <c r="J6" s="112">
        <v>0</v>
      </c>
      <c r="K6" s="112">
        <v>0</v>
      </c>
      <c r="L6" s="112">
        <v>0</v>
      </c>
      <c r="M6" s="113">
        <v>13</v>
      </c>
      <c r="N6" s="112">
        <v>12</v>
      </c>
      <c r="O6" s="112">
        <v>12</v>
      </c>
      <c r="P6" s="114">
        <v>12</v>
      </c>
      <c r="Q6" s="115">
        <v>92</v>
      </c>
      <c r="R6" s="115">
        <v>92</v>
      </c>
      <c r="S6" s="118">
        <v>92</v>
      </c>
      <c r="T6" s="117">
        <f t="shared" si="0"/>
        <v>0.92307692307692313</v>
      </c>
      <c r="U6" s="117"/>
    </row>
    <row r="7" spans="1:21" x14ac:dyDescent="0.25">
      <c r="A7" s="109" t="s">
        <v>56</v>
      </c>
      <c r="B7" s="110" t="s">
        <v>14</v>
      </c>
      <c r="C7" s="111" t="s">
        <v>241</v>
      </c>
      <c r="D7" s="111" t="s">
        <v>766</v>
      </c>
      <c r="E7" s="112">
        <v>13</v>
      </c>
      <c r="F7" s="112">
        <v>10</v>
      </c>
      <c r="G7" s="112">
        <v>12</v>
      </c>
      <c r="H7" s="112">
        <v>12</v>
      </c>
      <c r="I7" s="112">
        <v>1</v>
      </c>
      <c r="J7" s="112">
        <v>0</v>
      </c>
      <c r="K7" s="112">
        <v>0</v>
      </c>
      <c r="L7" s="112">
        <v>0</v>
      </c>
      <c r="M7" s="113">
        <v>14</v>
      </c>
      <c r="N7" s="112">
        <v>10</v>
      </c>
      <c r="O7" s="112">
        <v>12</v>
      </c>
      <c r="P7" s="114">
        <v>12</v>
      </c>
      <c r="Q7" s="115">
        <v>71</v>
      </c>
      <c r="R7" s="115">
        <v>86</v>
      </c>
      <c r="S7" s="118">
        <v>86</v>
      </c>
      <c r="T7" s="117">
        <f t="shared" si="0"/>
        <v>0.92307692307692313</v>
      </c>
      <c r="U7" s="117">
        <f>L7/I7</f>
        <v>0</v>
      </c>
    </row>
    <row r="8" spans="1:21" x14ac:dyDescent="0.25">
      <c r="A8" s="109" t="s">
        <v>767</v>
      </c>
      <c r="B8" s="110" t="s">
        <v>14</v>
      </c>
      <c r="C8" s="111" t="s">
        <v>239</v>
      </c>
      <c r="D8" s="111" t="s">
        <v>768</v>
      </c>
      <c r="E8" s="112">
        <v>91</v>
      </c>
      <c r="F8" s="112">
        <v>75</v>
      </c>
      <c r="G8" s="112">
        <v>80</v>
      </c>
      <c r="H8" s="112">
        <v>81</v>
      </c>
      <c r="I8" s="112">
        <v>84</v>
      </c>
      <c r="J8" s="112">
        <v>16</v>
      </c>
      <c r="K8" s="112">
        <v>39</v>
      </c>
      <c r="L8" s="112">
        <v>64</v>
      </c>
      <c r="M8" s="113">
        <v>175</v>
      </c>
      <c r="N8" s="112">
        <v>91</v>
      </c>
      <c r="O8" s="112">
        <v>119</v>
      </c>
      <c r="P8" s="114">
        <v>145</v>
      </c>
      <c r="Q8" s="115">
        <v>52</v>
      </c>
      <c r="R8" s="115">
        <v>68</v>
      </c>
      <c r="S8" s="118">
        <v>83</v>
      </c>
      <c r="T8" s="117">
        <f t="shared" si="0"/>
        <v>0.89010989010989006</v>
      </c>
      <c r="U8" s="117">
        <f>L8/I8</f>
        <v>0.76190476190476186</v>
      </c>
    </row>
    <row r="9" spans="1:21" x14ac:dyDescent="0.25">
      <c r="A9" s="109" t="s">
        <v>106</v>
      </c>
      <c r="B9" s="110" t="s">
        <v>14</v>
      </c>
      <c r="C9" s="111" t="s">
        <v>242</v>
      </c>
      <c r="D9" s="111" t="s">
        <v>769</v>
      </c>
      <c r="E9" s="112">
        <v>9</v>
      </c>
      <c r="F9" s="112">
        <v>9</v>
      </c>
      <c r="G9" s="112">
        <v>9</v>
      </c>
      <c r="H9" s="112">
        <v>9</v>
      </c>
      <c r="I9" s="112">
        <v>20</v>
      </c>
      <c r="J9" s="112">
        <v>7</v>
      </c>
      <c r="K9" s="112">
        <v>7</v>
      </c>
      <c r="L9" s="112">
        <v>7</v>
      </c>
      <c r="M9" s="113">
        <v>29</v>
      </c>
      <c r="N9" s="112">
        <v>16</v>
      </c>
      <c r="O9" s="112">
        <v>16</v>
      </c>
      <c r="P9" s="114">
        <v>16</v>
      </c>
      <c r="Q9" s="115">
        <v>55</v>
      </c>
      <c r="R9" s="115">
        <v>55</v>
      </c>
      <c r="S9" s="118">
        <v>55</v>
      </c>
      <c r="T9" s="117">
        <f t="shared" si="0"/>
        <v>1</v>
      </c>
      <c r="U9" s="117">
        <f>L9/I9</f>
        <v>0.35</v>
      </c>
    </row>
    <row r="10" spans="1:21" x14ac:dyDescent="0.25">
      <c r="A10" s="109" t="s">
        <v>138</v>
      </c>
      <c r="B10" s="110" t="s">
        <v>14</v>
      </c>
      <c r="C10" s="111" t="s">
        <v>241</v>
      </c>
      <c r="D10" s="111" t="s">
        <v>770</v>
      </c>
      <c r="E10" s="112">
        <v>19</v>
      </c>
      <c r="F10" s="112">
        <v>5</v>
      </c>
      <c r="G10" s="112">
        <v>6</v>
      </c>
      <c r="H10" s="112">
        <v>6</v>
      </c>
      <c r="I10" s="112">
        <v>18</v>
      </c>
      <c r="J10" s="112">
        <v>11</v>
      </c>
      <c r="K10" s="112">
        <v>13</v>
      </c>
      <c r="L10" s="112">
        <v>13</v>
      </c>
      <c r="M10" s="113">
        <v>37</v>
      </c>
      <c r="N10" s="112">
        <v>16</v>
      </c>
      <c r="O10" s="112">
        <v>19</v>
      </c>
      <c r="P10" s="114">
        <v>19</v>
      </c>
      <c r="Q10" s="115">
        <v>43</v>
      </c>
      <c r="R10" s="115">
        <v>51</v>
      </c>
      <c r="S10" s="118">
        <v>51</v>
      </c>
      <c r="T10" s="117">
        <f t="shared" si="0"/>
        <v>0.31578947368421051</v>
      </c>
      <c r="U10" s="117">
        <f>L10/I10</f>
        <v>0.72222222222222221</v>
      </c>
    </row>
    <row r="11" spans="1:21" x14ac:dyDescent="0.25">
      <c r="A11" s="109" t="s">
        <v>142</v>
      </c>
      <c r="B11" s="110" t="s">
        <v>14</v>
      </c>
      <c r="C11" s="111" t="s">
        <v>230</v>
      </c>
      <c r="D11" s="111" t="s">
        <v>771</v>
      </c>
      <c r="E11" s="112">
        <v>60</v>
      </c>
      <c r="F11" s="112">
        <v>60</v>
      </c>
      <c r="G11" s="112">
        <v>60</v>
      </c>
      <c r="H11" s="112">
        <v>60</v>
      </c>
      <c r="I11" s="112">
        <v>0</v>
      </c>
      <c r="J11" s="112">
        <v>0</v>
      </c>
      <c r="K11" s="112">
        <v>0</v>
      </c>
      <c r="L11" s="112">
        <v>0</v>
      </c>
      <c r="M11" s="113">
        <v>60</v>
      </c>
      <c r="N11" s="112">
        <v>60</v>
      </c>
      <c r="O11" s="112">
        <v>60</v>
      </c>
      <c r="P11" s="114">
        <v>60</v>
      </c>
      <c r="Q11" s="115">
        <v>100</v>
      </c>
      <c r="R11" s="115">
        <v>100</v>
      </c>
      <c r="S11" s="118">
        <v>100</v>
      </c>
      <c r="T11" s="117">
        <f t="shared" si="0"/>
        <v>1</v>
      </c>
      <c r="U11" s="117"/>
    </row>
    <row r="12" spans="1:21" x14ac:dyDescent="0.25">
      <c r="A12" s="65" t="s">
        <v>772</v>
      </c>
      <c r="B12" s="110" t="s">
        <v>14</v>
      </c>
      <c r="C12" s="111" t="s">
        <v>599</v>
      </c>
      <c r="D12" s="65"/>
      <c r="E12" s="120">
        <v>23</v>
      </c>
      <c r="F12" s="120">
        <v>7</v>
      </c>
      <c r="G12" s="120">
        <v>8</v>
      </c>
      <c r="H12" s="120">
        <v>8</v>
      </c>
      <c r="I12" s="120">
        <v>17</v>
      </c>
      <c r="J12" s="120">
        <v>4</v>
      </c>
      <c r="K12" s="120">
        <v>6</v>
      </c>
      <c r="L12" s="120">
        <v>7</v>
      </c>
      <c r="M12" s="121">
        <v>40</v>
      </c>
      <c r="N12" s="120">
        <v>11</v>
      </c>
      <c r="O12" s="120">
        <v>14</v>
      </c>
      <c r="P12" s="122">
        <v>15</v>
      </c>
      <c r="Q12" s="123">
        <v>28</v>
      </c>
      <c r="R12" s="123">
        <v>35</v>
      </c>
      <c r="S12" s="124">
        <v>38</v>
      </c>
      <c r="T12" s="117">
        <f t="shared" si="0"/>
        <v>0.34782608695652173</v>
      </c>
      <c r="U12" s="117">
        <f>L12/I12</f>
        <v>0.41176470588235292</v>
      </c>
    </row>
    <row r="13" spans="1:21" x14ac:dyDescent="0.25">
      <c r="A13" s="109" t="s">
        <v>773</v>
      </c>
      <c r="B13" s="110" t="s">
        <v>14</v>
      </c>
      <c r="C13" s="111" t="s">
        <v>233</v>
      </c>
      <c r="D13" s="111" t="s">
        <v>774</v>
      </c>
      <c r="E13" s="112">
        <v>46</v>
      </c>
      <c r="F13" s="112">
        <v>12</v>
      </c>
      <c r="G13" s="112">
        <v>19</v>
      </c>
      <c r="H13" s="112">
        <v>26</v>
      </c>
      <c r="I13" s="112">
        <v>0</v>
      </c>
      <c r="J13" s="112">
        <v>0</v>
      </c>
      <c r="K13" s="112">
        <v>0</v>
      </c>
      <c r="L13" s="112">
        <v>0</v>
      </c>
      <c r="M13" s="113">
        <v>46</v>
      </c>
      <c r="N13" s="112">
        <v>12</v>
      </c>
      <c r="O13" s="112">
        <v>19</v>
      </c>
      <c r="P13" s="114">
        <v>26</v>
      </c>
      <c r="Q13" s="115">
        <v>26</v>
      </c>
      <c r="R13" s="115">
        <v>41</v>
      </c>
      <c r="S13" s="118">
        <v>57</v>
      </c>
      <c r="T13" s="117">
        <f t="shared" si="0"/>
        <v>0.56521739130434778</v>
      </c>
      <c r="U13" s="117"/>
    </row>
    <row r="14" spans="1:21" s="127" customFormat="1" x14ac:dyDescent="0.25">
      <c r="A14" s="65" t="s">
        <v>775</v>
      </c>
      <c r="B14" s="110" t="s">
        <v>14</v>
      </c>
      <c r="C14" s="111" t="s">
        <v>235</v>
      </c>
      <c r="D14" s="111" t="s">
        <v>776</v>
      </c>
      <c r="E14" s="112">
        <v>0</v>
      </c>
      <c r="F14" s="112">
        <v>0</v>
      </c>
      <c r="G14" s="112">
        <v>0</v>
      </c>
      <c r="H14" s="112">
        <v>0</v>
      </c>
      <c r="I14" s="112">
        <v>0</v>
      </c>
      <c r="J14" s="112">
        <v>0</v>
      </c>
      <c r="K14" s="112">
        <v>0</v>
      </c>
      <c r="L14" s="112">
        <v>0</v>
      </c>
      <c r="M14" s="113">
        <v>43</v>
      </c>
      <c r="N14" s="112">
        <v>19</v>
      </c>
      <c r="O14" s="112">
        <v>26</v>
      </c>
      <c r="P14" s="114">
        <v>27</v>
      </c>
      <c r="Q14" s="114">
        <v>44</v>
      </c>
      <c r="R14" s="114">
        <v>60</v>
      </c>
      <c r="S14" s="125">
        <v>63</v>
      </c>
      <c r="T14" s="126"/>
      <c r="U14" s="126"/>
    </row>
    <row r="15" spans="1:21" x14ac:dyDescent="0.25">
      <c r="A15" s="109" t="s">
        <v>777</v>
      </c>
      <c r="B15" s="110" t="s">
        <v>14</v>
      </c>
      <c r="C15" s="111" t="s">
        <v>235</v>
      </c>
      <c r="D15" s="111" t="s">
        <v>778</v>
      </c>
      <c r="E15" s="112">
        <v>6</v>
      </c>
      <c r="F15" s="112">
        <v>3</v>
      </c>
      <c r="G15" s="112">
        <v>5</v>
      </c>
      <c r="H15" s="112">
        <v>5</v>
      </c>
      <c r="I15" s="112">
        <v>14</v>
      </c>
      <c r="J15" s="112">
        <v>4</v>
      </c>
      <c r="K15" s="112">
        <v>6</v>
      </c>
      <c r="L15" s="112">
        <v>6</v>
      </c>
      <c r="M15" s="113">
        <v>20</v>
      </c>
      <c r="N15" s="112">
        <v>7</v>
      </c>
      <c r="O15" s="112">
        <v>11</v>
      </c>
      <c r="P15" s="114">
        <v>11</v>
      </c>
      <c r="Q15" s="115">
        <v>35</v>
      </c>
      <c r="R15" s="115">
        <v>55</v>
      </c>
      <c r="S15" s="118">
        <v>55</v>
      </c>
      <c r="T15" s="117">
        <f t="shared" ref="T15:T38" si="1">H15/E15</f>
        <v>0.83333333333333337</v>
      </c>
      <c r="U15" s="117">
        <f t="shared" ref="U15:U37" si="2">L15/I15</f>
        <v>0.42857142857142855</v>
      </c>
    </row>
    <row r="16" spans="1:21" x14ac:dyDescent="0.25">
      <c r="A16" s="65" t="s">
        <v>181</v>
      </c>
      <c r="B16" s="110" t="s">
        <v>14</v>
      </c>
      <c r="C16" s="111" t="s">
        <v>599</v>
      </c>
      <c r="D16" s="111"/>
      <c r="E16" s="120">
        <v>7</v>
      </c>
      <c r="F16" s="120">
        <v>7</v>
      </c>
      <c r="G16" s="120">
        <v>7</v>
      </c>
      <c r="H16" s="120">
        <v>7</v>
      </c>
      <c r="I16" s="120">
        <v>8</v>
      </c>
      <c r="J16" s="120">
        <v>0</v>
      </c>
      <c r="K16" s="120">
        <v>4</v>
      </c>
      <c r="L16" s="120">
        <v>5</v>
      </c>
      <c r="M16" s="121">
        <v>15</v>
      </c>
      <c r="N16" s="120">
        <v>7</v>
      </c>
      <c r="O16" s="120">
        <v>11</v>
      </c>
      <c r="P16" s="122">
        <v>12</v>
      </c>
      <c r="Q16" s="123">
        <v>47</v>
      </c>
      <c r="R16" s="123">
        <v>73</v>
      </c>
      <c r="S16" s="124">
        <v>80</v>
      </c>
      <c r="T16" s="117">
        <f t="shared" si="1"/>
        <v>1</v>
      </c>
      <c r="U16" s="117">
        <f t="shared" si="2"/>
        <v>0.625</v>
      </c>
    </row>
    <row r="17" spans="1:21" x14ac:dyDescent="0.25">
      <c r="A17" s="65" t="s">
        <v>167</v>
      </c>
      <c r="B17" s="110" t="s">
        <v>158</v>
      </c>
      <c r="C17" s="111" t="s">
        <v>599</v>
      </c>
      <c r="D17" s="111"/>
      <c r="E17" s="120">
        <v>12</v>
      </c>
      <c r="F17" s="120">
        <v>10</v>
      </c>
      <c r="G17" s="120">
        <v>10</v>
      </c>
      <c r="H17" s="120">
        <v>10</v>
      </c>
      <c r="I17" s="120">
        <v>29</v>
      </c>
      <c r="J17" s="120">
        <v>23</v>
      </c>
      <c r="K17" s="120">
        <v>23</v>
      </c>
      <c r="L17" s="120">
        <v>23</v>
      </c>
      <c r="M17" s="121">
        <v>41</v>
      </c>
      <c r="N17" s="120">
        <v>33</v>
      </c>
      <c r="O17" s="120">
        <v>33</v>
      </c>
      <c r="P17" s="122">
        <v>33</v>
      </c>
      <c r="Q17" s="123">
        <v>80</v>
      </c>
      <c r="R17" s="123">
        <v>80</v>
      </c>
      <c r="S17" s="124">
        <v>80</v>
      </c>
      <c r="T17" s="117">
        <f t="shared" si="1"/>
        <v>0.83333333333333337</v>
      </c>
      <c r="U17" s="117">
        <f t="shared" si="2"/>
        <v>0.7931034482758621</v>
      </c>
    </row>
    <row r="18" spans="1:21" x14ac:dyDescent="0.25">
      <c r="A18" s="119" t="s">
        <v>167</v>
      </c>
      <c r="B18" s="110" t="s">
        <v>180</v>
      </c>
      <c r="C18" s="111" t="s">
        <v>599</v>
      </c>
      <c r="D18" s="111"/>
      <c r="E18" s="120">
        <v>115</v>
      </c>
      <c r="F18" s="120">
        <v>108</v>
      </c>
      <c r="G18" s="120">
        <v>110</v>
      </c>
      <c r="H18" s="120">
        <v>110</v>
      </c>
      <c r="I18" s="120">
        <v>37</v>
      </c>
      <c r="J18" s="120">
        <v>16</v>
      </c>
      <c r="K18" s="120">
        <v>29</v>
      </c>
      <c r="L18" s="120">
        <v>30</v>
      </c>
      <c r="M18" s="121">
        <v>152</v>
      </c>
      <c r="N18" s="120">
        <v>124</v>
      </c>
      <c r="O18" s="120">
        <v>139</v>
      </c>
      <c r="P18" s="122">
        <v>140</v>
      </c>
      <c r="Q18" s="123">
        <v>82</v>
      </c>
      <c r="R18" s="123">
        <v>91</v>
      </c>
      <c r="S18" s="124">
        <v>92</v>
      </c>
      <c r="T18" s="117">
        <f t="shared" si="1"/>
        <v>0.95652173913043481</v>
      </c>
      <c r="U18" s="117">
        <f t="shared" si="2"/>
        <v>0.81081081081081086</v>
      </c>
    </row>
    <row r="19" spans="1:21" x14ac:dyDescent="0.25">
      <c r="A19" s="109" t="s">
        <v>145</v>
      </c>
      <c r="B19" s="110" t="s">
        <v>14</v>
      </c>
      <c r="C19" s="111" t="s">
        <v>242</v>
      </c>
      <c r="D19" s="111" t="s">
        <v>779</v>
      </c>
      <c r="E19" s="112">
        <v>17</v>
      </c>
      <c r="F19" s="112">
        <v>16</v>
      </c>
      <c r="G19" s="112">
        <v>16</v>
      </c>
      <c r="H19" s="112">
        <v>16</v>
      </c>
      <c r="I19" s="112">
        <v>14</v>
      </c>
      <c r="J19" s="112">
        <v>6</v>
      </c>
      <c r="K19" s="112">
        <v>9</v>
      </c>
      <c r="L19" s="112">
        <v>10</v>
      </c>
      <c r="M19" s="113">
        <v>31</v>
      </c>
      <c r="N19" s="112">
        <v>22</v>
      </c>
      <c r="O19" s="112">
        <v>25</v>
      </c>
      <c r="P19" s="114">
        <v>26</v>
      </c>
      <c r="Q19" s="115">
        <v>71</v>
      </c>
      <c r="R19" s="115">
        <v>81</v>
      </c>
      <c r="S19" s="118">
        <v>84</v>
      </c>
      <c r="T19" s="117">
        <f t="shared" si="1"/>
        <v>0.94117647058823528</v>
      </c>
      <c r="U19" s="117">
        <f t="shared" si="2"/>
        <v>0.7142857142857143</v>
      </c>
    </row>
    <row r="20" spans="1:21" x14ac:dyDescent="0.25">
      <c r="A20" s="109" t="s">
        <v>76</v>
      </c>
      <c r="B20" s="110" t="s">
        <v>14</v>
      </c>
      <c r="C20" s="111" t="s">
        <v>241</v>
      </c>
      <c r="D20" s="111" t="s">
        <v>780</v>
      </c>
      <c r="E20" s="112">
        <v>3</v>
      </c>
      <c r="F20" s="112">
        <v>1</v>
      </c>
      <c r="G20" s="112">
        <v>1</v>
      </c>
      <c r="H20" s="112">
        <v>2</v>
      </c>
      <c r="I20" s="112">
        <v>3</v>
      </c>
      <c r="J20" s="112">
        <v>1</v>
      </c>
      <c r="K20" s="112">
        <v>1</v>
      </c>
      <c r="L20" s="112">
        <v>1</v>
      </c>
      <c r="M20" s="113">
        <v>6</v>
      </c>
      <c r="N20" s="112">
        <v>2</v>
      </c>
      <c r="O20" s="112">
        <v>2</v>
      </c>
      <c r="P20" s="114">
        <v>3</v>
      </c>
      <c r="Q20" s="115">
        <v>33</v>
      </c>
      <c r="R20" s="115">
        <v>33</v>
      </c>
      <c r="S20" s="118">
        <v>50</v>
      </c>
      <c r="T20" s="117">
        <f t="shared" si="1"/>
        <v>0.66666666666666663</v>
      </c>
      <c r="U20" s="117">
        <f t="shared" si="2"/>
        <v>0.33333333333333331</v>
      </c>
    </row>
    <row r="21" spans="1:21" x14ac:dyDescent="0.25">
      <c r="A21" s="109" t="s">
        <v>76</v>
      </c>
      <c r="B21" s="110" t="s">
        <v>77</v>
      </c>
      <c r="C21" s="111" t="s">
        <v>241</v>
      </c>
      <c r="D21" s="111" t="s">
        <v>781</v>
      </c>
      <c r="E21" s="112">
        <v>14</v>
      </c>
      <c r="F21" s="112">
        <v>4</v>
      </c>
      <c r="G21" s="112">
        <v>11</v>
      </c>
      <c r="H21" s="112">
        <v>12</v>
      </c>
      <c r="I21" s="112">
        <v>10</v>
      </c>
      <c r="J21" s="112">
        <v>2</v>
      </c>
      <c r="K21" s="112">
        <v>4</v>
      </c>
      <c r="L21" s="112">
        <v>5</v>
      </c>
      <c r="M21" s="113">
        <v>24</v>
      </c>
      <c r="N21" s="112">
        <v>6</v>
      </c>
      <c r="O21" s="112">
        <v>15</v>
      </c>
      <c r="P21" s="114">
        <v>17</v>
      </c>
      <c r="Q21" s="115">
        <v>25</v>
      </c>
      <c r="R21" s="115">
        <v>63</v>
      </c>
      <c r="S21" s="118">
        <v>71</v>
      </c>
      <c r="T21" s="117">
        <f t="shared" si="1"/>
        <v>0.8571428571428571</v>
      </c>
      <c r="U21" s="117">
        <f t="shared" si="2"/>
        <v>0.5</v>
      </c>
    </row>
    <row r="22" spans="1:21" x14ac:dyDescent="0.25">
      <c r="A22" s="109" t="s">
        <v>52</v>
      </c>
      <c r="B22" s="110" t="s">
        <v>14</v>
      </c>
      <c r="C22" s="111" t="s">
        <v>239</v>
      </c>
      <c r="D22" s="111" t="s">
        <v>782</v>
      </c>
      <c r="E22" s="112">
        <v>7</v>
      </c>
      <c r="F22" s="112">
        <v>3</v>
      </c>
      <c r="G22" s="112">
        <v>4</v>
      </c>
      <c r="H22" s="112">
        <v>4</v>
      </c>
      <c r="I22" s="112">
        <v>6</v>
      </c>
      <c r="J22" s="112">
        <v>0</v>
      </c>
      <c r="K22" s="112">
        <v>0</v>
      </c>
      <c r="L22" s="112">
        <v>3</v>
      </c>
      <c r="M22" s="113">
        <v>13</v>
      </c>
      <c r="N22" s="112">
        <v>3</v>
      </c>
      <c r="O22" s="112">
        <v>7</v>
      </c>
      <c r="P22" s="114">
        <v>10</v>
      </c>
      <c r="Q22" s="115">
        <v>23</v>
      </c>
      <c r="R22" s="115">
        <v>54</v>
      </c>
      <c r="S22" s="118">
        <v>77</v>
      </c>
      <c r="T22" s="117">
        <f t="shared" si="1"/>
        <v>0.5714285714285714</v>
      </c>
      <c r="U22" s="117">
        <f t="shared" si="2"/>
        <v>0.5</v>
      </c>
    </row>
    <row r="23" spans="1:21" x14ac:dyDescent="0.25">
      <c r="A23" s="109" t="s">
        <v>20</v>
      </c>
      <c r="B23" s="110" t="s">
        <v>14</v>
      </c>
      <c r="C23" s="111" t="s">
        <v>230</v>
      </c>
      <c r="D23" s="111" t="s">
        <v>783</v>
      </c>
      <c r="E23" s="112">
        <v>10</v>
      </c>
      <c r="F23" s="112">
        <v>4</v>
      </c>
      <c r="G23" s="112">
        <v>5</v>
      </c>
      <c r="H23" s="112">
        <v>5</v>
      </c>
      <c r="I23" s="112">
        <v>17</v>
      </c>
      <c r="J23" s="112">
        <v>0</v>
      </c>
      <c r="K23" s="112">
        <v>5</v>
      </c>
      <c r="L23" s="112">
        <v>5</v>
      </c>
      <c r="M23" s="113">
        <v>27</v>
      </c>
      <c r="N23" s="112">
        <v>4</v>
      </c>
      <c r="O23" s="112">
        <v>9</v>
      </c>
      <c r="P23" s="114">
        <v>10</v>
      </c>
      <c r="Q23" s="115">
        <v>15</v>
      </c>
      <c r="R23" s="115">
        <v>33</v>
      </c>
      <c r="S23" s="118">
        <v>37</v>
      </c>
      <c r="T23" s="117">
        <f t="shared" si="1"/>
        <v>0.5</v>
      </c>
      <c r="U23" s="117">
        <f t="shared" si="2"/>
        <v>0.29411764705882354</v>
      </c>
    </row>
    <row r="24" spans="1:21" x14ac:dyDescent="0.25">
      <c r="A24" s="65" t="s">
        <v>171</v>
      </c>
      <c r="B24" s="110" t="s">
        <v>14</v>
      </c>
      <c r="C24" s="111" t="s">
        <v>599</v>
      </c>
      <c r="D24" s="111"/>
      <c r="E24" s="120">
        <v>15</v>
      </c>
      <c r="F24" s="120">
        <v>6</v>
      </c>
      <c r="G24" s="120">
        <v>10</v>
      </c>
      <c r="H24" s="120">
        <v>10</v>
      </c>
      <c r="I24" s="120">
        <v>26</v>
      </c>
      <c r="J24" s="120">
        <v>13</v>
      </c>
      <c r="K24" s="120">
        <v>15</v>
      </c>
      <c r="L24" s="120">
        <v>15</v>
      </c>
      <c r="M24" s="121">
        <v>41</v>
      </c>
      <c r="N24" s="120">
        <v>19</v>
      </c>
      <c r="O24" s="120">
        <v>25</v>
      </c>
      <c r="P24" s="122">
        <v>25</v>
      </c>
      <c r="Q24" s="123">
        <v>46</v>
      </c>
      <c r="R24" s="123">
        <v>61</v>
      </c>
      <c r="S24" s="124">
        <v>61</v>
      </c>
      <c r="T24" s="117">
        <f t="shared" si="1"/>
        <v>0.66666666666666663</v>
      </c>
      <c r="U24" s="117">
        <f t="shared" si="2"/>
        <v>0.57692307692307687</v>
      </c>
    </row>
    <row r="25" spans="1:21" x14ac:dyDescent="0.25">
      <c r="A25" s="109" t="s">
        <v>78</v>
      </c>
      <c r="B25" s="110" t="s">
        <v>14</v>
      </c>
      <c r="C25" s="111" t="s">
        <v>239</v>
      </c>
      <c r="D25" s="111" t="s">
        <v>784</v>
      </c>
      <c r="E25" s="112">
        <v>11</v>
      </c>
      <c r="F25" s="112">
        <v>4</v>
      </c>
      <c r="G25" s="112">
        <v>6</v>
      </c>
      <c r="H25" s="112">
        <v>6</v>
      </c>
      <c r="I25" s="112">
        <v>23</v>
      </c>
      <c r="J25" s="112">
        <v>3</v>
      </c>
      <c r="K25" s="112">
        <v>11</v>
      </c>
      <c r="L25" s="112">
        <v>11</v>
      </c>
      <c r="M25" s="113">
        <v>34</v>
      </c>
      <c r="N25" s="112">
        <v>7</v>
      </c>
      <c r="O25" s="112">
        <v>17</v>
      </c>
      <c r="P25" s="114">
        <v>17</v>
      </c>
      <c r="Q25" s="115">
        <v>21</v>
      </c>
      <c r="R25" s="115">
        <v>50</v>
      </c>
      <c r="S25" s="118">
        <v>50</v>
      </c>
      <c r="T25" s="117">
        <f t="shared" si="1"/>
        <v>0.54545454545454541</v>
      </c>
      <c r="U25" s="117">
        <f t="shared" si="2"/>
        <v>0.47826086956521741</v>
      </c>
    </row>
    <row r="26" spans="1:21" x14ac:dyDescent="0.25">
      <c r="A26" s="109" t="s">
        <v>32</v>
      </c>
      <c r="B26" s="110" t="s">
        <v>14</v>
      </c>
      <c r="C26" s="111" t="s">
        <v>230</v>
      </c>
      <c r="D26" s="111" t="s">
        <v>785</v>
      </c>
      <c r="E26" s="112">
        <v>30</v>
      </c>
      <c r="F26" s="112">
        <v>19</v>
      </c>
      <c r="G26" s="112">
        <v>24</v>
      </c>
      <c r="H26" s="112">
        <v>24</v>
      </c>
      <c r="I26" s="112">
        <v>51</v>
      </c>
      <c r="J26" s="112">
        <v>16</v>
      </c>
      <c r="K26" s="112">
        <v>20</v>
      </c>
      <c r="L26" s="112">
        <v>28</v>
      </c>
      <c r="M26" s="113">
        <v>81</v>
      </c>
      <c r="N26" s="112">
        <v>35</v>
      </c>
      <c r="O26" s="112">
        <v>44</v>
      </c>
      <c r="P26" s="114">
        <v>52</v>
      </c>
      <c r="Q26" s="115">
        <v>43</v>
      </c>
      <c r="R26" s="115">
        <v>54</v>
      </c>
      <c r="S26" s="118">
        <v>64</v>
      </c>
      <c r="T26" s="117">
        <f t="shared" si="1"/>
        <v>0.8</v>
      </c>
      <c r="U26" s="117">
        <f t="shared" si="2"/>
        <v>0.5490196078431373</v>
      </c>
    </row>
    <row r="27" spans="1:21" x14ac:dyDescent="0.25">
      <c r="A27" s="65" t="s">
        <v>178</v>
      </c>
      <c r="B27" s="110" t="s">
        <v>14</v>
      </c>
      <c r="C27" s="111" t="s">
        <v>599</v>
      </c>
      <c r="D27" s="111"/>
      <c r="E27" s="120">
        <v>21</v>
      </c>
      <c r="F27" s="120">
        <v>10</v>
      </c>
      <c r="G27" s="120">
        <v>12</v>
      </c>
      <c r="H27" s="120">
        <v>16</v>
      </c>
      <c r="I27" s="120">
        <v>10</v>
      </c>
      <c r="J27" s="120">
        <v>1</v>
      </c>
      <c r="K27" s="120">
        <v>5</v>
      </c>
      <c r="L27" s="120">
        <v>8</v>
      </c>
      <c r="M27" s="121">
        <v>31</v>
      </c>
      <c r="N27" s="120">
        <v>11</v>
      </c>
      <c r="O27" s="120">
        <v>17</v>
      </c>
      <c r="P27" s="122">
        <v>24</v>
      </c>
      <c r="Q27" s="123">
        <v>35</v>
      </c>
      <c r="R27" s="123">
        <v>55</v>
      </c>
      <c r="S27" s="124">
        <v>77</v>
      </c>
      <c r="T27" s="117">
        <f t="shared" si="1"/>
        <v>0.76190476190476186</v>
      </c>
      <c r="U27" s="117">
        <f t="shared" si="2"/>
        <v>0.8</v>
      </c>
    </row>
    <row r="28" spans="1:21" x14ac:dyDescent="0.25">
      <c r="A28" s="109" t="s">
        <v>15</v>
      </c>
      <c r="B28" s="110" t="s">
        <v>14</v>
      </c>
      <c r="C28" s="111" t="s">
        <v>599</v>
      </c>
      <c r="D28" s="111" t="s">
        <v>786</v>
      </c>
      <c r="E28" s="112">
        <v>30</v>
      </c>
      <c r="F28" s="112">
        <v>19</v>
      </c>
      <c r="G28" s="112">
        <v>23</v>
      </c>
      <c r="H28" s="112">
        <v>26</v>
      </c>
      <c r="I28" s="112">
        <v>99</v>
      </c>
      <c r="J28" s="112">
        <v>20</v>
      </c>
      <c r="K28" s="112">
        <v>70</v>
      </c>
      <c r="L28" s="112">
        <v>79</v>
      </c>
      <c r="M28" s="113">
        <v>129</v>
      </c>
      <c r="N28" s="112">
        <v>39</v>
      </c>
      <c r="O28" s="112">
        <v>93</v>
      </c>
      <c r="P28" s="114">
        <v>105</v>
      </c>
      <c r="Q28" s="115">
        <v>30</v>
      </c>
      <c r="R28" s="115">
        <v>72</v>
      </c>
      <c r="S28" s="118">
        <v>81</v>
      </c>
      <c r="T28" s="117">
        <f t="shared" si="1"/>
        <v>0.8666666666666667</v>
      </c>
      <c r="U28" s="117">
        <f t="shared" si="2"/>
        <v>0.79797979797979801</v>
      </c>
    </row>
    <row r="29" spans="1:21" x14ac:dyDescent="0.25">
      <c r="A29" s="65" t="s">
        <v>159</v>
      </c>
      <c r="B29" s="110" t="s">
        <v>14</v>
      </c>
      <c r="C29" s="111" t="s">
        <v>599</v>
      </c>
      <c r="D29" s="111"/>
      <c r="E29" s="120">
        <v>19</v>
      </c>
      <c r="F29" s="120">
        <v>14</v>
      </c>
      <c r="G29" s="120">
        <v>15</v>
      </c>
      <c r="H29" s="120">
        <v>16</v>
      </c>
      <c r="I29" s="120">
        <v>7</v>
      </c>
      <c r="J29" s="120">
        <v>3</v>
      </c>
      <c r="K29" s="120">
        <v>4</v>
      </c>
      <c r="L29" s="120">
        <v>5</v>
      </c>
      <c r="M29" s="121">
        <v>26</v>
      </c>
      <c r="N29" s="120">
        <v>17</v>
      </c>
      <c r="O29" s="120">
        <v>19</v>
      </c>
      <c r="P29" s="122">
        <v>21</v>
      </c>
      <c r="Q29" s="123">
        <v>65</v>
      </c>
      <c r="R29" s="123">
        <v>73</v>
      </c>
      <c r="S29" s="124">
        <v>81</v>
      </c>
      <c r="T29" s="117">
        <f t="shared" si="1"/>
        <v>0.84210526315789469</v>
      </c>
      <c r="U29" s="117">
        <f t="shared" si="2"/>
        <v>0.7142857142857143</v>
      </c>
    </row>
    <row r="30" spans="1:21" x14ac:dyDescent="0.25">
      <c r="A30" s="109" t="s">
        <v>23</v>
      </c>
      <c r="B30" s="110" t="s">
        <v>14</v>
      </c>
      <c r="C30" s="111" t="s">
        <v>239</v>
      </c>
      <c r="D30" s="111"/>
      <c r="E30" s="112">
        <v>31</v>
      </c>
      <c r="F30" s="112">
        <v>20</v>
      </c>
      <c r="G30" s="112">
        <v>25</v>
      </c>
      <c r="H30" s="112">
        <v>25</v>
      </c>
      <c r="I30" s="112">
        <v>20</v>
      </c>
      <c r="J30" s="112">
        <v>9</v>
      </c>
      <c r="K30" s="112">
        <v>11</v>
      </c>
      <c r="L30" s="112">
        <v>11</v>
      </c>
      <c r="M30" s="113">
        <v>51</v>
      </c>
      <c r="N30" s="112">
        <v>29</v>
      </c>
      <c r="O30" s="112">
        <v>36</v>
      </c>
      <c r="P30" s="114">
        <v>36</v>
      </c>
      <c r="Q30" s="115">
        <v>57</v>
      </c>
      <c r="R30" s="115">
        <v>71</v>
      </c>
      <c r="S30" s="118">
        <v>71</v>
      </c>
      <c r="T30" s="117">
        <f t="shared" si="1"/>
        <v>0.80645161290322576</v>
      </c>
      <c r="U30" s="117">
        <f t="shared" si="2"/>
        <v>0.55000000000000004</v>
      </c>
    </row>
    <row r="31" spans="1:21" x14ac:dyDescent="0.25">
      <c r="A31" s="109" t="s">
        <v>99</v>
      </c>
      <c r="B31" s="110" t="s">
        <v>14</v>
      </c>
      <c r="C31" s="111" t="s">
        <v>233</v>
      </c>
      <c r="D31" s="111" t="s">
        <v>787</v>
      </c>
      <c r="E31" s="112">
        <v>24</v>
      </c>
      <c r="F31" s="112">
        <v>12</v>
      </c>
      <c r="G31" s="112">
        <v>23</v>
      </c>
      <c r="H31" s="112">
        <v>24</v>
      </c>
      <c r="I31" s="112">
        <v>74</v>
      </c>
      <c r="J31" s="112">
        <v>19</v>
      </c>
      <c r="K31" s="112">
        <v>25</v>
      </c>
      <c r="L31" s="112">
        <v>30</v>
      </c>
      <c r="M31" s="113">
        <v>98</v>
      </c>
      <c r="N31" s="112">
        <v>31</v>
      </c>
      <c r="O31" s="112">
        <v>48</v>
      </c>
      <c r="P31" s="114">
        <v>54</v>
      </c>
      <c r="Q31" s="115">
        <v>32</v>
      </c>
      <c r="R31" s="115">
        <v>49</v>
      </c>
      <c r="S31" s="118">
        <v>55</v>
      </c>
      <c r="T31" s="117">
        <f t="shared" si="1"/>
        <v>1</v>
      </c>
      <c r="U31" s="117">
        <f t="shared" si="2"/>
        <v>0.40540540540540543</v>
      </c>
    </row>
    <row r="32" spans="1:21" x14ac:dyDescent="0.25">
      <c r="A32" s="65" t="s">
        <v>788</v>
      </c>
      <c r="B32" s="110" t="s">
        <v>35</v>
      </c>
      <c r="C32" s="111" t="s">
        <v>599</v>
      </c>
      <c r="D32" s="111"/>
      <c r="E32" s="120">
        <v>18</v>
      </c>
      <c r="F32" s="120">
        <v>15</v>
      </c>
      <c r="G32" s="120">
        <v>15</v>
      </c>
      <c r="H32" s="120">
        <v>15</v>
      </c>
      <c r="I32" s="120">
        <v>78</v>
      </c>
      <c r="J32" s="120">
        <v>48</v>
      </c>
      <c r="K32" s="120">
        <v>52</v>
      </c>
      <c r="L32" s="120">
        <v>52</v>
      </c>
      <c r="M32" s="121">
        <v>96</v>
      </c>
      <c r="N32" s="120">
        <v>63</v>
      </c>
      <c r="O32" s="120">
        <v>67</v>
      </c>
      <c r="P32" s="122">
        <v>67</v>
      </c>
      <c r="Q32" s="123">
        <v>66</v>
      </c>
      <c r="R32" s="123">
        <v>70</v>
      </c>
      <c r="S32" s="124">
        <v>70</v>
      </c>
      <c r="T32" s="117">
        <f t="shared" si="1"/>
        <v>0.83333333333333337</v>
      </c>
      <c r="U32" s="117">
        <f t="shared" si="2"/>
        <v>0.66666666666666663</v>
      </c>
    </row>
    <row r="33" spans="1:21" x14ac:dyDescent="0.25">
      <c r="A33" s="109" t="s">
        <v>64</v>
      </c>
      <c r="B33" s="110" t="s">
        <v>35</v>
      </c>
      <c r="C33" s="111" t="s">
        <v>242</v>
      </c>
      <c r="D33" s="111" t="s">
        <v>789</v>
      </c>
      <c r="E33" s="112">
        <v>135</v>
      </c>
      <c r="F33" s="112">
        <v>122</v>
      </c>
      <c r="G33" s="112">
        <v>135</v>
      </c>
      <c r="H33" s="112">
        <v>135</v>
      </c>
      <c r="I33" s="112">
        <v>14</v>
      </c>
      <c r="J33" s="112">
        <v>0</v>
      </c>
      <c r="K33" s="112">
        <v>6</v>
      </c>
      <c r="L33" s="112">
        <v>9</v>
      </c>
      <c r="M33" s="113">
        <v>149</v>
      </c>
      <c r="N33" s="112">
        <v>122</v>
      </c>
      <c r="O33" s="112">
        <v>141</v>
      </c>
      <c r="P33" s="114">
        <v>144</v>
      </c>
      <c r="Q33" s="115">
        <v>82</v>
      </c>
      <c r="R33" s="115">
        <v>95</v>
      </c>
      <c r="S33" s="118">
        <v>97</v>
      </c>
      <c r="T33" s="117">
        <f t="shared" si="1"/>
        <v>1</v>
      </c>
      <c r="U33" s="117">
        <f t="shared" si="2"/>
        <v>0.6428571428571429</v>
      </c>
    </row>
    <row r="34" spans="1:21" x14ac:dyDescent="0.25">
      <c r="A34" s="65" t="s">
        <v>161</v>
      </c>
      <c r="B34" s="110" t="s">
        <v>35</v>
      </c>
      <c r="C34" s="111" t="s">
        <v>599</v>
      </c>
      <c r="D34" s="111"/>
      <c r="E34" s="120">
        <v>3</v>
      </c>
      <c r="F34" s="120">
        <v>1</v>
      </c>
      <c r="G34" s="120">
        <v>3</v>
      </c>
      <c r="H34" s="120">
        <v>3</v>
      </c>
      <c r="I34" s="120">
        <v>9</v>
      </c>
      <c r="J34" s="120">
        <v>2</v>
      </c>
      <c r="K34" s="120">
        <v>5</v>
      </c>
      <c r="L34" s="120">
        <v>8</v>
      </c>
      <c r="M34" s="121">
        <v>12</v>
      </c>
      <c r="N34" s="120">
        <v>3</v>
      </c>
      <c r="O34" s="120">
        <v>8</v>
      </c>
      <c r="P34" s="122">
        <v>11</v>
      </c>
      <c r="Q34" s="123">
        <v>25</v>
      </c>
      <c r="R34" s="123">
        <v>67</v>
      </c>
      <c r="S34" s="124">
        <v>92</v>
      </c>
      <c r="T34" s="117">
        <f t="shared" si="1"/>
        <v>1</v>
      </c>
      <c r="U34" s="117">
        <f t="shared" si="2"/>
        <v>0.88888888888888884</v>
      </c>
    </row>
    <row r="35" spans="1:21" x14ac:dyDescent="0.25">
      <c r="A35" s="65" t="s">
        <v>790</v>
      </c>
      <c r="B35" s="110" t="s">
        <v>35</v>
      </c>
      <c r="C35" s="111" t="s">
        <v>599</v>
      </c>
      <c r="D35" s="111"/>
      <c r="E35" s="120">
        <v>2</v>
      </c>
      <c r="F35" s="120">
        <v>1</v>
      </c>
      <c r="G35" s="120">
        <v>1</v>
      </c>
      <c r="H35" s="120">
        <v>1</v>
      </c>
      <c r="I35" s="120">
        <v>16</v>
      </c>
      <c r="J35" s="120">
        <v>4</v>
      </c>
      <c r="K35" s="120">
        <v>10</v>
      </c>
      <c r="L35" s="120">
        <v>10</v>
      </c>
      <c r="M35" s="121">
        <v>18</v>
      </c>
      <c r="N35" s="120">
        <v>5</v>
      </c>
      <c r="O35" s="120">
        <v>11</v>
      </c>
      <c r="P35" s="122">
        <v>11</v>
      </c>
      <c r="Q35" s="123">
        <v>28</v>
      </c>
      <c r="R35" s="123">
        <v>61</v>
      </c>
      <c r="S35" s="124">
        <v>61</v>
      </c>
      <c r="T35" s="117">
        <f t="shared" si="1"/>
        <v>0.5</v>
      </c>
      <c r="U35" s="117">
        <f t="shared" si="2"/>
        <v>0.625</v>
      </c>
    </row>
    <row r="36" spans="1:21" x14ac:dyDescent="0.25">
      <c r="A36" s="109" t="s">
        <v>133</v>
      </c>
      <c r="B36" s="110" t="s">
        <v>12</v>
      </c>
      <c r="C36" s="111" t="s">
        <v>230</v>
      </c>
      <c r="D36" s="111" t="s">
        <v>791</v>
      </c>
      <c r="E36" s="112">
        <v>8</v>
      </c>
      <c r="F36" s="112">
        <v>1</v>
      </c>
      <c r="G36" s="112">
        <v>1</v>
      </c>
      <c r="H36" s="112">
        <v>2</v>
      </c>
      <c r="I36" s="112">
        <v>16</v>
      </c>
      <c r="J36" s="112">
        <v>4</v>
      </c>
      <c r="K36" s="112">
        <v>7</v>
      </c>
      <c r="L36" s="112">
        <v>10</v>
      </c>
      <c r="M36" s="113">
        <v>24</v>
      </c>
      <c r="N36" s="112">
        <v>5</v>
      </c>
      <c r="O36" s="112">
        <v>8</v>
      </c>
      <c r="P36" s="114">
        <v>12</v>
      </c>
      <c r="Q36" s="115">
        <v>21</v>
      </c>
      <c r="R36" s="115">
        <v>33</v>
      </c>
      <c r="S36" s="118">
        <v>50</v>
      </c>
      <c r="T36" s="117">
        <f t="shared" si="1"/>
        <v>0.25</v>
      </c>
      <c r="U36" s="117">
        <f t="shared" si="2"/>
        <v>0.625</v>
      </c>
    </row>
    <row r="37" spans="1:21" x14ac:dyDescent="0.25">
      <c r="A37" s="109" t="s">
        <v>63</v>
      </c>
      <c r="B37" s="110" t="s">
        <v>14</v>
      </c>
      <c r="C37" s="111" t="s">
        <v>233</v>
      </c>
      <c r="D37" s="111" t="s">
        <v>792</v>
      </c>
      <c r="E37" s="112">
        <v>17</v>
      </c>
      <c r="F37" s="112">
        <v>13</v>
      </c>
      <c r="G37" s="112">
        <v>16</v>
      </c>
      <c r="H37" s="112">
        <v>17</v>
      </c>
      <c r="I37" s="112">
        <v>12</v>
      </c>
      <c r="J37" s="112">
        <v>9</v>
      </c>
      <c r="K37" s="112">
        <v>11</v>
      </c>
      <c r="L37" s="112">
        <v>12</v>
      </c>
      <c r="M37" s="113">
        <v>29</v>
      </c>
      <c r="N37" s="112">
        <v>22</v>
      </c>
      <c r="O37" s="112">
        <v>27</v>
      </c>
      <c r="P37" s="114">
        <v>29</v>
      </c>
      <c r="Q37" s="115">
        <v>76</v>
      </c>
      <c r="R37" s="115">
        <v>93</v>
      </c>
      <c r="S37" s="118">
        <v>100</v>
      </c>
      <c r="T37" s="117">
        <f t="shared" si="1"/>
        <v>1</v>
      </c>
      <c r="U37" s="117">
        <f t="shared" si="2"/>
        <v>1</v>
      </c>
    </row>
    <row r="38" spans="1:21" x14ac:dyDescent="0.25">
      <c r="A38" s="109" t="s">
        <v>98</v>
      </c>
      <c r="B38" s="110" t="s">
        <v>14</v>
      </c>
      <c r="C38" s="111" t="s">
        <v>230</v>
      </c>
      <c r="D38" s="111" t="s">
        <v>793</v>
      </c>
      <c r="E38" s="112">
        <v>34</v>
      </c>
      <c r="F38" s="112">
        <v>34</v>
      </c>
      <c r="G38" s="112">
        <v>34</v>
      </c>
      <c r="H38" s="112">
        <v>34</v>
      </c>
      <c r="I38" s="112">
        <v>0</v>
      </c>
      <c r="J38" s="112">
        <v>0</v>
      </c>
      <c r="K38" s="112">
        <v>0</v>
      </c>
      <c r="L38" s="112">
        <v>0</v>
      </c>
      <c r="M38" s="113">
        <v>34</v>
      </c>
      <c r="N38" s="112">
        <v>34</v>
      </c>
      <c r="O38" s="112">
        <v>34</v>
      </c>
      <c r="P38" s="114">
        <v>34</v>
      </c>
      <c r="Q38" s="115">
        <v>100</v>
      </c>
      <c r="R38" s="115">
        <v>100</v>
      </c>
      <c r="S38" s="118">
        <v>100</v>
      </c>
      <c r="T38" s="117">
        <f t="shared" si="1"/>
        <v>1</v>
      </c>
      <c r="U38" s="117"/>
    </row>
    <row r="39" spans="1:21" s="127" customFormat="1" x14ac:dyDescent="0.25">
      <c r="A39" s="65" t="s">
        <v>139</v>
      </c>
      <c r="B39" s="110" t="s">
        <v>14</v>
      </c>
      <c r="C39" s="111" t="s">
        <v>239</v>
      </c>
      <c r="D39" s="111" t="s">
        <v>794</v>
      </c>
      <c r="E39" s="112">
        <v>0</v>
      </c>
      <c r="F39" s="112">
        <v>0</v>
      </c>
      <c r="G39" s="112">
        <v>0</v>
      </c>
      <c r="H39" s="112">
        <v>0</v>
      </c>
      <c r="I39" s="112">
        <v>0</v>
      </c>
      <c r="J39" s="112">
        <v>0</v>
      </c>
      <c r="K39" s="112">
        <v>0</v>
      </c>
      <c r="L39" s="112">
        <v>0</v>
      </c>
      <c r="M39" s="113">
        <v>63</v>
      </c>
      <c r="N39" s="112">
        <v>7</v>
      </c>
      <c r="O39" s="112">
        <v>29</v>
      </c>
      <c r="P39" s="114">
        <v>42</v>
      </c>
      <c r="Q39" s="114">
        <v>11</v>
      </c>
      <c r="R39" s="114">
        <v>46</v>
      </c>
      <c r="S39" s="125">
        <v>67</v>
      </c>
      <c r="T39" s="126"/>
      <c r="U39" s="126"/>
    </row>
    <row r="40" spans="1:21" x14ac:dyDescent="0.25">
      <c r="A40" s="109" t="s">
        <v>795</v>
      </c>
      <c r="B40" s="110" t="s">
        <v>14</v>
      </c>
      <c r="C40" s="111" t="s">
        <v>233</v>
      </c>
      <c r="D40" s="111" t="s">
        <v>796</v>
      </c>
      <c r="E40" s="112">
        <v>26</v>
      </c>
      <c r="F40" s="112">
        <v>13</v>
      </c>
      <c r="G40" s="112">
        <v>16</v>
      </c>
      <c r="H40" s="112">
        <v>16</v>
      </c>
      <c r="I40" s="112">
        <v>38</v>
      </c>
      <c r="J40" s="112">
        <v>10</v>
      </c>
      <c r="K40" s="112">
        <v>20</v>
      </c>
      <c r="L40" s="112">
        <v>21</v>
      </c>
      <c r="M40" s="113">
        <v>64</v>
      </c>
      <c r="N40" s="112">
        <v>23</v>
      </c>
      <c r="O40" s="112">
        <v>36</v>
      </c>
      <c r="P40" s="114">
        <v>37</v>
      </c>
      <c r="Q40" s="115">
        <v>36</v>
      </c>
      <c r="R40" s="115">
        <v>56</v>
      </c>
      <c r="S40" s="118">
        <v>58</v>
      </c>
      <c r="T40" s="117">
        <f t="shared" ref="T40:T53" si="3">H40/E40</f>
        <v>0.61538461538461542</v>
      </c>
      <c r="U40" s="117">
        <f>L40/I40</f>
        <v>0.55263157894736847</v>
      </c>
    </row>
    <row r="41" spans="1:21" x14ac:dyDescent="0.25">
      <c r="A41" s="109" t="s">
        <v>11</v>
      </c>
      <c r="B41" s="110" t="s">
        <v>12</v>
      </c>
      <c r="C41" s="111" t="s">
        <v>230</v>
      </c>
      <c r="D41" s="111" t="s">
        <v>797</v>
      </c>
      <c r="E41" s="112">
        <v>24</v>
      </c>
      <c r="F41" s="112">
        <v>24</v>
      </c>
      <c r="G41" s="112">
        <v>24</v>
      </c>
      <c r="H41" s="112">
        <v>24</v>
      </c>
      <c r="I41" s="112">
        <v>4</v>
      </c>
      <c r="J41" s="112">
        <v>0</v>
      </c>
      <c r="K41" s="112">
        <v>2</v>
      </c>
      <c r="L41" s="112">
        <v>2</v>
      </c>
      <c r="M41" s="113">
        <v>28</v>
      </c>
      <c r="N41" s="112">
        <v>24</v>
      </c>
      <c r="O41" s="112">
        <v>26</v>
      </c>
      <c r="P41" s="114">
        <v>26</v>
      </c>
      <c r="Q41" s="115">
        <v>86</v>
      </c>
      <c r="R41" s="115">
        <v>93</v>
      </c>
      <c r="S41" s="118">
        <v>93</v>
      </c>
      <c r="T41" s="117">
        <f t="shared" si="3"/>
        <v>1</v>
      </c>
      <c r="U41" s="117">
        <f>L41/I41</f>
        <v>0.5</v>
      </c>
    </row>
    <row r="42" spans="1:21" x14ac:dyDescent="0.25">
      <c r="A42" s="65" t="s">
        <v>29</v>
      </c>
      <c r="B42" s="110" t="s">
        <v>14</v>
      </c>
      <c r="C42" s="111" t="s">
        <v>599</v>
      </c>
      <c r="D42" s="111"/>
      <c r="E42" s="120">
        <v>9</v>
      </c>
      <c r="F42" s="120">
        <v>6</v>
      </c>
      <c r="G42" s="120">
        <v>6</v>
      </c>
      <c r="H42" s="120">
        <v>6</v>
      </c>
      <c r="I42" s="120">
        <v>0</v>
      </c>
      <c r="J42" s="120">
        <v>0</v>
      </c>
      <c r="K42" s="120">
        <v>0</v>
      </c>
      <c r="L42" s="120">
        <v>0</v>
      </c>
      <c r="M42" s="121">
        <v>9</v>
      </c>
      <c r="N42" s="120">
        <v>6</v>
      </c>
      <c r="O42" s="120">
        <v>6</v>
      </c>
      <c r="P42" s="122">
        <v>6</v>
      </c>
      <c r="Q42" s="123">
        <v>67</v>
      </c>
      <c r="R42" s="123">
        <v>67</v>
      </c>
      <c r="S42" s="124">
        <v>67</v>
      </c>
      <c r="T42" s="117">
        <f t="shared" si="3"/>
        <v>0.66666666666666663</v>
      </c>
      <c r="U42" s="117"/>
    </row>
    <row r="43" spans="1:21" x14ac:dyDescent="0.25">
      <c r="A43" s="109" t="s">
        <v>113</v>
      </c>
      <c r="B43" s="110" t="s">
        <v>14</v>
      </c>
      <c r="C43" s="111" t="s">
        <v>241</v>
      </c>
      <c r="D43" s="111" t="s">
        <v>798</v>
      </c>
      <c r="E43" s="112">
        <v>13</v>
      </c>
      <c r="F43" s="112">
        <v>6</v>
      </c>
      <c r="G43" s="112">
        <v>10</v>
      </c>
      <c r="H43" s="112">
        <v>11</v>
      </c>
      <c r="I43" s="112">
        <v>3</v>
      </c>
      <c r="J43" s="112">
        <v>0</v>
      </c>
      <c r="K43" s="112">
        <v>0</v>
      </c>
      <c r="L43" s="112">
        <v>1</v>
      </c>
      <c r="M43" s="113">
        <v>16</v>
      </c>
      <c r="N43" s="112">
        <v>6</v>
      </c>
      <c r="O43" s="112">
        <v>10</v>
      </c>
      <c r="P43" s="114">
        <v>12</v>
      </c>
      <c r="Q43" s="115">
        <v>38</v>
      </c>
      <c r="R43" s="115">
        <v>63</v>
      </c>
      <c r="S43" s="118">
        <v>75</v>
      </c>
      <c r="T43" s="117">
        <f t="shared" si="3"/>
        <v>0.84615384615384615</v>
      </c>
      <c r="U43" s="117">
        <f>L43/I43</f>
        <v>0.33333333333333331</v>
      </c>
    </row>
    <row r="44" spans="1:21" x14ac:dyDescent="0.25">
      <c r="A44" s="109" t="s">
        <v>60</v>
      </c>
      <c r="B44" s="110" t="s">
        <v>61</v>
      </c>
      <c r="C44" s="111" t="s">
        <v>242</v>
      </c>
      <c r="D44" s="111" t="s">
        <v>799</v>
      </c>
      <c r="E44" s="112">
        <v>124</v>
      </c>
      <c r="F44" s="112">
        <v>117</v>
      </c>
      <c r="G44" s="112">
        <v>117</v>
      </c>
      <c r="H44" s="112">
        <v>119</v>
      </c>
      <c r="I44" s="112">
        <v>0</v>
      </c>
      <c r="J44" s="112">
        <v>0</v>
      </c>
      <c r="K44" s="112">
        <v>0</v>
      </c>
      <c r="L44" s="112">
        <v>0</v>
      </c>
      <c r="M44" s="113">
        <v>124</v>
      </c>
      <c r="N44" s="112">
        <v>117</v>
      </c>
      <c r="O44" s="112">
        <v>117</v>
      </c>
      <c r="P44" s="114">
        <v>119</v>
      </c>
      <c r="Q44" s="115">
        <v>94</v>
      </c>
      <c r="R44" s="115">
        <v>94</v>
      </c>
      <c r="S44" s="118">
        <v>96</v>
      </c>
      <c r="T44" s="117">
        <f t="shared" si="3"/>
        <v>0.95967741935483875</v>
      </c>
      <c r="U44" s="117"/>
    </row>
    <row r="45" spans="1:21" x14ac:dyDescent="0.25">
      <c r="A45" s="109" t="s">
        <v>60</v>
      </c>
      <c r="B45" s="110" t="s">
        <v>85</v>
      </c>
      <c r="C45" s="111" t="s">
        <v>239</v>
      </c>
      <c r="D45" s="111" t="s">
        <v>800</v>
      </c>
      <c r="E45" s="112">
        <v>25</v>
      </c>
      <c r="F45" s="112">
        <v>22</v>
      </c>
      <c r="G45" s="112">
        <v>24</v>
      </c>
      <c r="H45" s="112">
        <v>24</v>
      </c>
      <c r="I45" s="112">
        <v>0</v>
      </c>
      <c r="J45" s="112">
        <v>0</v>
      </c>
      <c r="K45" s="112">
        <v>0</v>
      </c>
      <c r="L45" s="112">
        <v>0</v>
      </c>
      <c r="M45" s="113">
        <v>25</v>
      </c>
      <c r="N45" s="112">
        <v>22</v>
      </c>
      <c r="O45" s="112">
        <v>24</v>
      </c>
      <c r="P45" s="114">
        <v>24</v>
      </c>
      <c r="Q45" s="115">
        <v>88</v>
      </c>
      <c r="R45" s="115">
        <v>96</v>
      </c>
      <c r="S45" s="118">
        <v>96</v>
      </c>
      <c r="T45" s="117">
        <f t="shared" si="3"/>
        <v>0.96</v>
      </c>
      <c r="U45" s="117"/>
    </row>
    <row r="46" spans="1:21" x14ac:dyDescent="0.25">
      <c r="A46" s="65" t="s">
        <v>128</v>
      </c>
      <c r="B46" s="110" t="s">
        <v>14</v>
      </c>
      <c r="C46" s="111" t="s">
        <v>599</v>
      </c>
      <c r="D46" s="111"/>
      <c r="E46" s="120">
        <v>4</v>
      </c>
      <c r="F46" s="120">
        <v>2</v>
      </c>
      <c r="G46" s="120">
        <v>2</v>
      </c>
      <c r="H46" s="120">
        <v>2</v>
      </c>
      <c r="I46" s="120">
        <v>5</v>
      </c>
      <c r="J46" s="120">
        <v>1</v>
      </c>
      <c r="K46" s="120">
        <v>2</v>
      </c>
      <c r="L46" s="120">
        <v>2</v>
      </c>
      <c r="M46" s="121">
        <v>9</v>
      </c>
      <c r="N46" s="120">
        <v>3</v>
      </c>
      <c r="O46" s="120">
        <v>4</v>
      </c>
      <c r="P46" s="122">
        <v>4</v>
      </c>
      <c r="Q46" s="123">
        <v>33</v>
      </c>
      <c r="R46" s="123">
        <v>44</v>
      </c>
      <c r="S46" s="124">
        <v>44</v>
      </c>
      <c r="T46" s="117">
        <f t="shared" si="3"/>
        <v>0.5</v>
      </c>
      <c r="U46" s="117">
        <f t="shared" ref="U46:U53" si="4">L46/I46</f>
        <v>0.4</v>
      </c>
    </row>
    <row r="47" spans="1:21" x14ac:dyDescent="0.25">
      <c r="A47" s="109" t="s">
        <v>120</v>
      </c>
      <c r="B47" s="110" t="s">
        <v>14</v>
      </c>
      <c r="C47" s="111" t="s">
        <v>235</v>
      </c>
      <c r="D47" s="111" t="s">
        <v>801</v>
      </c>
      <c r="E47" s="112">
        <v>177</v>
      </c>
      <c r="F47" s="112">
        <v>139</v>
      </c>
      <c r="G47" s="112">
        <v>159</v>
      </c>
      <c r="H47" s="112">
        <v>161</v>
      </c>
      <c r="I47" s="112">
        <v>125</v>
      </c>
      <c r="J47" s="112">
        <v>71</v>
      </c>
      <c r="K47" s="112">
        <v>93</v>
      </c>
      <c r="L47" s="112">
        <v>97</v>
      </c>
      <c r="M47" s="113">
        <v>302</v>
      </c>
      <c r="N47" s="112">
        <v>210</v>
      </c>
      <c r="O47" s="112">
        <v>252</v>
      </c>
      <c r="P47" s="114">
        <v>258</v>
      </c>
      <c r="Q47" s="115">
        <v>70</v>
      </c>
      <c r="R47" s="115">
        <v>83</v>
      </c>
      <c r="S47" s="118">
        <v>85</v>
      </c>
      <c r="T47" s="117">
        <f t="shared" si="3"/>
        <v>0.90960451977401124</v>
      </c>
      <c r="U47" s="117">
        <f t="shared" si="4"/>
        <v>0.77600000000000002</v>
      </c>
    </row>
    <row r="48" spans="1:21" x14ac:dyDescent="0.25">
      <c r="A48" s="109" t="s">
        <v>51</v>
      </c>
      <c r="B48" s="110" t="s">
        <v>14</v>
      </c>
      <c r="C48" s="111" t="s">
        <v>242</v>
      </c>
      <c r="D48" s="111" t="s">
        <v>802</v>
      </c>
      <c r="E48" s="112">
        <v>19</v>
      </c>
      <c r="F48" s="112">
        <v>12</v>
      </c>
      <c r="G48" s="112">
        <v>15</v>
      </c>
      <c r="H48" s="112">
        <v>15</v>
      </c>
      <c r="I48" s="112">
        <v>17</v>
      </c>
      <c r="J48" s="112">
        <v>13</v>
      </c>
      <c r="K48" s="112">
        <v>14</v>
      </c>
      <c r="L48" s="112">
        <v>14</v>
      </c>
      <c r="M48" s="113">
        <v>36</v>
      </c>
      <c r="N48" s="112">
        <v>25</v>
      </c>
      <c r="O48" s="112">
        <v>29</v>
      </c>
      <c r="P48" s="114">
        <v>29</v>
      </c>
      <c r="Q48" s="115">
        <v>69</v>
      </c>
      <c r="R48" s="115">
        <v>81</v>
      </c>
      <c r="S48" s="118">
        <v>81</v>
      </c>
      <c r="T48" s="117">
        <f t="shared" si="3"/>
        <v>0.78947368421052633</v>
      </c>
      <c r="U48" s="117">
        <f t="shared" si="4"/>
        <v>0.82352941176470584</v>
      </c>
    </row>
    <row r="49" spans="1:21" x14ac:dyDescent="0.25">
      <c r="A49" s="109" t="s">
        <v>201</v>
      </c>
      <c r="B49" s="110" t="s">
        <v>14</v>
      </c>
      <c r="C49" s="111" t="s">
        <v>235</v>
      </c>
      <c r="D49" s="111" t="s">
        <v>803</v>
      </c>
      <c r="E49" s="112">
        <v>12</v>
      </c>
      <c r="F49" s="112">
        <v>11</v>
      </c>
      <c r="G49" s="112">
        <v>12</v>
      </c>
      <c r="H49" s="112">
        <v>12</v>
      </c>
      <c r="I49" s="112">
        <v>6</v>
      </c>
      <c r="J49" s="112">
        <v>3</v>
      </c>
      <c r="K49" s="112">
        <v>4</v>
      </c>
      <c r="L49" s="112">
        <v>5</v>
      </c>
      <c r="M49" s="113">
        <v>18</v>
      </c>
      <c r="N49" s="112">
        <v>14</v>
      </c>
      <c r="O49" s="112">
        <v>16</v>
      </c>
      <c r="P49" s="114">
        <v>17</v>
      </c>
      <c r="Q49" s="115">
        <v>78</v>
      </c>
      <c r="R49" s="115">
        <v>89</v>
      </c>
      <c r="S49" s="118">
        <v>94</v>
      </c>
      <c r="T49" s="117">
        <f t="shared" si="3"/>
        <v>1</v>
      </c>
      <c r="U49" s="117">
        <f t="shared" si="4"/>
        <v>0.83333333333333337</v>
      </c>
    </row>
    <row r="50" spans="1:21" x14ac:dyDescent="0.25">
      <c r="A50" s="109" t="s">
        <v>33</v>
      </c>
      <c r="B50" s="110" t="s">
        <v>14</v>
      </c>
      <c r="C50" s="111" t="s">
        <v>241</v>
      </c>
      <c r="D50" s="111"/>
      <c r="E50" s="112">
        <v>2</v>
      </c>
      <c r="F50" s="112">
        <v>2</v>
      </c>
      <c r="G50" s="112">
        <v>2</v>
      </c>
      <c r="H50" s="112">
        <v>2</v>
      </c>
      <c r="I50" s="112">
        <v>28</v>
      </c>
      <c r="J50" s="112">
        <v>17</v>
      </c>
      <c r="K50" s="112">
        <v>21</v>
      </c>
      <c r="L50" s="112">
        <v>21</v>
      </c>
      <c r="M50" s="113">
        <v>30</v>
      </c>
      <c r="N50" s="112">
        <v>19</v>
      </c>
      <c r="O50" s="112">
        <v>23</v>
      </c>
      <c r="P50" s="128">
        <v>23</v>
      </c>
      <c r="Q50" s="115">
        <v>63</v>
      </c>
      <c r="R50" s="115">
        <v>77</v>
      </c>
      <c r="S50" s="118">
        <v>77</v>
      </c>
      <c r="T50" s="117">
        <f t="shared" si="3"/>
        <v>1</v>
      </c>
      <c r="U50" s="117">
        <f t="shared" si="4"/>
        <v>0.75</v>
      </c>
    </row>
    <row r="51" spans="1:21" x14ac:dyDescent="0.25">
      <c r="A51" s="109" t="s">
        <v>30</v>
      </c>
      <c r="B51" s="110" t="s">
        <v>14</v>
      </c>
      <c r="C51" s="111" t="s">
        <v>239</v>
      </c>
      <c r="D51" s="111" t="s">
        <v>804</v>
      </c>
      <c r="E51" s="112">
        <v>10</v>
      </c>
      <c r="F51" s="112">
        <v>6</v>
      </c>
      <c r="G51" s="112">
        <v>6</v>
      </c>
      <c r="H51" s="112">
        <v>6</v>
      </c>
      <c r="I51" s="112">
        <v>8</v>
      </c>
      <c r="J51" s="112">
        <v>7</v>
      </c>
      <c r="K51" s="112">
        <v>7</v>
      </c>
      <c r="L51" s="112">
        <v>7</v>
      </c>
      <c r="M51" s="113">
        <v>18</v>
      </c>
      <c r="N51" s="112">
        <v>13</v>
      </c>
      <c r="O51" s="112">
        <v>13</v>
      </c>
      <c r="P51" s="114">
        <v>13</v>
      </c>
      <c r="Q51" s="115">
        <v>72</v>
      </c>
      <c r="R51" s="115">
        <v>72</v>
      </c>
      <c r="S51" s="118">
        <v>72</v>
      </c>
      <c r="T51" s="117">
        <f t="shared" si="3"/>
        <v>0.6</v>
      </c>
      <c r="U51" s="117">
        <f t="shared" si="4"/>
        <v>0.875</v>
      </c>
    </row>
    <row r="52" spans="1:21" x14ac:dyDescent="0.25">
      <c r="A52" s="65" t="s">
        <v>165</v>
      </c>
      <c r="B52" s="110" t="s">
        <v>14</v>
      </c>
      <c r="C52" s="111" t="s">
        <v>599</v>
      </c>
      <c r="D52" s="111"/>
      <c r="E52" s="120">
        <v>61</v>
      </c>
      <c r="F52" s="120">
        <v>40</v>
      </c>
      <c r="G52" s="120">
        <v>46</v>
      </c>
      <c r="H52" s="120">
        <v>47</v>
      </c>
      <c r="I52" s="120">
        <v>39</v>
      </c>
      <c r="J52" s="120">
        <v>7</v>
      </c>
      <c r="K52" s="120">
        <v>20</v>
      </c>
      <c r="L52" s="120">
        <v>24</v>
      </c>
      <c r="M52" s="121">
        <v>100</v>
      </c>
      <c r="N52" s="120">
        <v>47</v>
      </c>
      <c r="O52" s="120">
        <v>66</v>
      </c>
      <c r="P52" s="122">
        <v>71</v>
      </c>
      <c r="Q52" s="123">
        <v>47</v>
      </c>
      <c r="R52" s="123">
        <v>66</v>
      </c>
      <c r="S52" s="124">
        <v>71</v>
      </c>
      <c r="T52" s="117">
        <f t="shared" si="3"/>
        <v>0.77049180327868849</v>
      </c>
      <c r="U52" s="117">
        <f t="shared" si="4"/>
        <v>0.61538461538461542</v>
      </c>
    </row>
    <row r="53" spans="1:21" x14ac:dyDescent="0.25">
      <c r="A53" s="109" t="s">
        <v>74</v>
      </c>
      <c r="B53" s="110" t="s">
        <v>14</v>
      </c>
      <c r="C53" s="111" t="s">
        <v>230</v>
      </c>
      <c r="D53" s="111" t="s">
        <v>805</v>
      </c>
      <c r="E53" s="112">
        <v>16</v>
      </c>
      <c r="F53" s="112">
        <v>16</v>
      </c>
      <c r="G53" s="112">
        <v>16</v>
      </c>
      <c r="H53" s="112">
        <v>16</v>
      </c>
      <c r="I53" s="112">
        <v>50</v>
      </c>
      <c r="J53" s="112">
        <v>0</v>
      </c>
      <c r="K53" s="112">
        <v>24</v>
      </c>
      <c r="L53" s="112">
        <v>50</v>
      </c>
      <c r="M53" s="113">
        <v>66</v>
      </c>
      <c r="N53" s="112">
        <v>16</v>
      </c>
      <c r="O53" s="112">
        <v>40</v>
      </c>
      <c r="P53" s="114">
        <v>66</v>
      </c>
      <c r="Q53" s="115">
        <v>24</v>
      </c>
      <c r="R53" s="115">
        <v>61</v>
      </c>
      <c r="S53" s="118">
        <v>100</v>
      </c>
      <c r="T53" s="117">
        <f t="shared" si="3"/>
        <v>1</v>
      </c>
      <c r="U53" s="117">
        <f t="shared" si="4"/>
        <v>1</v>
      </c>
    </row>
    <row r="54" spans="1:21" s="127" customFormat="1" x14ac:dyDescent="0.25">
      <c r="A54" s="65" t="s">
        <v>102</v>
      </c>
      <c r="B54" s="110" t="s">
        <v>14</v>
      </c>
      <c r="C54" s="111" t="s">
        <v>235</v>
      </c>
      <c r="D54" s="111" t="s">
        <v>806</v>
      </c>
      <c r="E54" s="112">
        <v>0</v>
      </c>
      <c r="F54" s="112">
        <v>0</v>
      </c>
      <c r="G54" s="112">
        <v>0</v>
      </c>
      <c r="H54" s="112">
        <v>0</v>
      </c>
      <c r="I54" s="112">
        <v>0</v>
      </c>
      <c r="J54" s="112">
        <v>0</v>
      </c>
      <c r="K54" s="112">
        <v>0</v>
      </c>
      <c r="L54" s="112">
        <v>0</v>
      </c>
      <c r="M54" s="113">
        <v>23</v>
      </c>
      <c r="N54" s="112">
        <v>11</v>
      </c>
      <c r="O54" s="112">
        <v>13</v>
      </c>
      <c r="P54" s="114">
        <v>13</v>
      </c>
      <c r="Q54" s="114">
        <v>48</v>
      </c>
      <c r="R54" s="114">
        <v>57</v>
      </c>
      <c r="S54" s="125">
        <v>57</v>
      </c>
      <c r="T54" s="126"/>
      <c r="U54" s="126"/>
    </row>
    <row r="55" spans="1:21" x14ac:dyDescent="0.25">
      <c r="A55" s="109" t="s">
        <v>807</v>
      </c>
      <c r="B55" s="110" t="s">
        <v>14</v>
      </c>
      <c r="C55" s="111" t="s">
        <v>241</v>
      </c>
      <c r="D55" s="111" t="s">
        <v>808</v>
      </c>
      <c r="E55" s="112">
        <v>14</v>
      </c>
      <c r="F55" s="112">
        <v>8</v>
      </c>
      <c r="G55" s="112">
        <v>8</v>
      </c>
      <c r="H55" s="112">
        <v>12</v>
      </c>
      <c r="I55" s="112">
        <v>42</v>
      </c>
      <c r="J55" s="112">
        <v>28</v>
      </c>
      <c r="K55" s="112">
        <v>34</v>
      </c>
      <c r="L55" s="112">
        <v>36</v>
      </c>
      <c r="M55" s="113">
        <v>56</v>
      </c>
      <c r="N55" s="112">
        <v>36</v>
      </c>
      <c r="O55" s="112">
        <v>42</v>
      </c>
      <c r="P55" s="114">
        <v>48</v>
      </c>
      <c r="Q55" s="115">
        <v>64</v>
      </c>
      <c r="R55" s="115">
        <v>75</v>
      </c>
      <c r="S55" s="118">
        <v>86</v>
      </c>
      <c r="T55" s="117">
        <f t="shared" ref="T55:T78" si="5">H55/E55</f>
        <v>0.8571428571428571</v>
      </c>
      <c r="U55" s="117">
        <f t="shared" ref="U55:U60" si="6">L55/I55</f>
        <v>0.8571428571428571</v>
      </c>
    </row>
    <row r="56" spans="1:21" x14ac:dyDescent="0.25">
      <c r="A56" s="109" t="s">
        <v>809</v>
      </c>
      <c r="B56" s="110" t="s">
        <v>14</v>
      </c>
      <c r="C56" s="111" t="s">
        <v>241</v>
      </c>
      <c r="D56" s="111" t="s">
        <v>810</v>
      </c>
      <c r="E56" s="112">
        <v>8</v>
      </c>
      <c r="F56" s="112">
        <v>3</v>
      </c>
      <c r="G56" s="112">
        <v>6</v>
      </c>
      <c r="H56" s="112">
        <v>6</v>
      </c>
      <c r="I56" s="112">
        <v>7</v>
      </c>
      <c r="J56" s="112">
        <v>0</v>
      </c>
      <c r="K56" s="112">
        <v>5</v>
      </c>
      <c r="L56" s="112">
        <v>5</v>
      </c>
      <c r="M56" s="113">
        <v>15</v>
      </c>
      <c r="N56" s="112">
        <v>3</v>
      </c>
      <c r="O56" s="112">
        <v>11</v>
      </c>
      <c r="P56" s="114">
        <v>11</v>
      </c>
      <c r="Q56" s="115">
        <v>20</v>
      </c>
      <c r="R56" s="115">
        <v>73</v>
      </c>
      <c r="S56" s="118">
        <v>73</v>
      </c>
      <c r="T56" s="117">
        <f t="shared" si="5"/>
        <v>0.75</v>
      </c>
      <c r="U56" s="117">
        <f t="shared" si="6"/>
        <v>0.7142857142857143</v>
      </c>
    </row>
    <row r="57" spans="1:21" x14ac:dyDescent="0.25">
      <c r="A57" s="65" t="s">
        <v>811</v>
      </c>
      <c r="B57" s="110" t="s">
        <v>14</v>
      </c>
      <c r="C57" s="111" t="s">
        <v>599</v>
      </c>
      <c r="D57" s="111"/>
      <c r="E57" s="120">
        <v>5</v>
      </c>
      <c r="F57" s="120">
        <v>5</v>
      </c>
      <c r="G57" s="120">
        <v>5</v>
      </c>
      <c r="H57" s="120">
        <v>5</v>
      </c>
      <c r="I57" s="120">
        <v>51</v>
      </c>
      <c r="J57" s="120">
        <v>30</v>
      </c>
      <c r="K57" s="120">
        <v>30</v>
      </c>
      <c r="L57" s="120">
        <v>30</v>
      </c>
      <c r="M57" s="121">
        <v>56</v>
      </c>
      <c r="N57" s="120">
        <v>35</v>
      </c>
      <c r="O57" s="120">
        <v>35</v>
      </c>
      <c r="P57" s="122">
        <v>35</v>
      </c>
      <c r="Q57" s="123">
        <v>63</v>
      </c>
      <c r="R57" s="123">
        <v>63</v>
      </c>
      <c r="S57" s="124">
        <v>63</v>
      </c>
      <c r="T57" s="117">
        <f t="shared" si="5"/>
        <v>1</v>
      </c>
      <c r="U57" s="117">
        <f t="shared" si="6"/>
        <v>0.58823529411764708</v>
      </c>
    </row>
    <row r="58" spans="1:21" x14ac:dyDescent="0.25">
      <c r="A58" s="65" t="s">
        <v>170</v>
      </c>
      <c r="B58" s="110" t="s">
        <v>14</v>
      </c>
      <c r="C58" s="111" t="s">
        <v>599</v>
      </c>
      <c r="D58" s="111"/>
      <c r="E58" s="120">
        <v>19</v>
      </c>
      <c r="F58" s="120">
        <v>13</v>
      </c>
      <c r="G58" s="120">
        <v>13</v>
      </c>
      <c r="H58" s="120">
        <v>14</v>
      </c>
      <c r="I58" s="120">
        <v>44</v>
      </c>
      <c r="J58" s="120">
        <v>30</v>
      </c>
      <c r="K58" s="120">
        <v>32</v>
      </c>
      <c r="L58" s="120">
        <v>32</v>
      </c>
      <c r="M58" s="121">
        <v>63</v>
      </c>
      <c r="N58" s="120">
        <v>43</v>
      </c>
      <c r="O58" s="120">
        <v>45</v>
      </c>
      <c r="P58" s="122">
        <v>46</v>
      </c>
      <c r="Q58" s="123">
        <v>68</v>
      </c>
      <c r="R58" s="123">
        <v>71</v>
      </c>
      <c r="S58" s="124">
        <v>73</v>
      </c>
      <c r="T58" s="117">
        <f t="shared" si="5"/>
        <v>0.73684210526315785</v>
      </c>
      <c r="U58" s="117">
        <f t="shared" si="6"/>
        <v>0.72727272727272729</v>
      </c>
    </row>
    <row r="59" spans="1:21" x14ac:dyDescent="0.25">
      <c r="A59" s="109" t="s">
        <v>131</v>
      </c>
      <c r="B59" s="110" t="s">
        <v>132</v>
      </c>
      <c r="C59" s="111" t="s">
        <v>242</v>
      </c>
      <c r="D59" s="111" t="s">
        <v>812</v>
      </c>
      <c r="E59" s="112">
        <v>32</v>
      </c>
      <c r="F59" s="112">
        <v>32</v>
      </c>
      <c r="G59" s="112">
        <v>32</v>
      </c>
      <c r="H59" s="112">
        <v>32</v>
      </c>
      <c r="I59" s="112">
        <v>3</v>
      </c>
      <c r="J59" s="112">
        <v>0</v>
      </c>
      <c r="K59" s="112">
        <v>0</v>
      </c>
      <c r="L59" s="112">
        <v>3</v>
      </c>
      <c r="M59" s="113">
        <v>35</v>
      </c>
      <c r="N59" s="112">
        <v>32</v>
      </c>
      <c r="O59" s="112">
        <v>32</v>
      </c>
      <c r="P59" s="114">
        <v>35</v>
      </c>
      <c r="Q59" s="115">
        <v>91</v>
      </c>
      <c r="R59" s="115">
        <v>91</v>
      </c>
      <c r="S59" s="118">
        <v>100</v>
      </c>
      <c r="T59" s="117">
        <f t="shared" si="5"/>
        <v>1</v>
      </c>
      <c r="U59" s="117">
        <f t="shared" si="6"/>
        <v>1</v>
      </c>
    </row>
    <row r="60" spans="1:21" x14ac:dyDescent="0.25">
      <c r="A60" s="109" t="s">
        <v>65</v>
      </c>
      <c r="B60" s="110" t="s">
        <v>14</v>
      </c>
      <c r="C60" s="111" t="s">
        <v>239</v>
      </c>
      <c r="D60" s="111" t="s">
        <v>813</v>
      </c>
      <c r="E60" s="112">
        <v>13</v>
      </c>
      <c r="F60" s="112">
        <v>7</v>
      </c>
      <c r="G60" s="112">
        <v>9</v>
      </c>
      <c r="H60" s="112">
        <v>9</v>
      </c>
      <c r="I60" s="112">
        <v>3</v>
      </c>
      <c r="J60" s="112">
        <v>0</v>
      </c>
      <c r="K60" s="112">
        <v>1</v>
      </c>
      <c r="L60" s="112">
        <v>2</v>
      </c>
      <c r="M60" s="113">
        <v>16</v>
      </c>
      <c r="N60" s="112">
        <v>7</v>
      </c>
      <c r="O60" s="112">
        <v>10</v>
      </c>
      <c r="P60" s="114">
        <v>11</v>
      </c>
      <c r="Q60" s="115">
        <v>44</v>
      </c>
      <c r="R60" s="115">
        <v>63</v>
      </c>
      <c r="S60" s="118">
        <v>69</v>
      </c>
      <c r="T60" s="117">
        <f t="shared" si="5"/>
        <v>0.69230769230769229</v>
      </c>
      <c r="U60" s="117">
        <f t="shared" si="6"/>
        <v>0.66666666666666663</v>
      </c>
    </row>
    <row r="61" spans="1:21" x14ac:dyDescent="0.25">
      <c r="A61" s="109" t="s">
        <v>814</v>
      </c>
      <c r="B61" s="110" t="s">
        <v>14</v>
      </c>
      <c r="C61" s="111" t="s">
        <v>235</v>
      </c>
      <c r="D61" s="111" t="s">
        <v>815</v>
      </c>
      <c r="E61" s="112">
        <v>28</v>
      </c>
      <c r="F61" s="112">
        <v>24</v>
      </c>
      <c r="G61" s="112">
        <v>26</v>
      </c>
      <c r="H61" s="112">
        <v>27</v>
      </c>
      <c r="I61" s="112">
        <v>0</v>
      </c>
      <c r="J61" s="112">
        <v>0</v>
      </c>
      <c r="K61" s="112">
        <v>0</v>
      </c>
      <c r="L61" s="112">
        <v>0</v>
      </c>
      <c r="M61" s="113">
        <v>28</v>
      </c>
      <c r="N61" s="112">
        <v>24</v>
      </c>
      <c r="O61" s="112">
        <v>26</v>
      </c>
      <c r="P61" s="114">
        <v>27</v>
      </c>
      <c r="Q61" s="115">
        <v>86</v>
      </c>
      <c r="R61" s="115">
        <v>93</v>
      </c>
      <c r="S61" s="118">
        <v>96</v>
      </c>
      <c r="T61" s="117">
        <f t="shared" si="5"/>
        <v>0.9642857142857143</v>
      </c>
      <c r="U61" s="117"/>
    </row>
    <row r="62" spans="1:21" x14ac:dyDescent="0.25">
      <c r="A62" s="109" t="s">
        <v>816</v>
      </c>
      <c r="B62" s="110" t="s">
        <v>14</v>
      </c>
      <c r="C62" s="111" t="s">
        <v>230</v>
      </c>
      <c r="D62" s="111"/>
      <c r="E62" s="112">
        <v>14</v>
      </c>
      <c r="F62" s="112">
        <v>9</v>
      </c>
      <c r="G62" s="112">
        <v>13</v>
      </c>
      <c r="H62" s="112">
        <v>14</v>
      </c>
      <c r="I62" s="112">
        <v>30</v>
      </c>
      <c r="J62" s="112">
        <v>7</v>
      </c>
      <c r="K62" s="112">
        <v>7</v>
      </c>
      <c r="L62" s="112">
        <v>7</v>
      </c>
      <c r="M62" s="113">
        <v>44</v>
      </c>
      <c r="N62" s="112">
        <v>16</v>
      </c>
      <c r="O62" s="112">
        <v>20</v>
      </c>
      <c r="P62" s="114">
        <v>21</v>
      </c>
      <c r="Q62" s="115">
        <v>36</v>
      </c>
      <c r="R62" s="115">
        <v>45</v>
      </c>
      <c r="S62" s="118">
        <v>47</v>
      </c>
      <c r="T62" s="117">
        <f t="shared" si="5"/>
        <v>1</v>
      </c>
      <c r="U62" s="117">
        <f t="shared" ref="U62:U78" si="7">L62/I62</f>
        <v>0.23333333333333334</v>
      </c>
    </row>
    <row r="63" spans="1:21" x14ac:dyDescent="0.25">
      <c r="A63" s="109" t="s">
        <v>125</v>
      </c>
      <c r="B63" s="110" t="s">
        <v>14</v>
      </c>
      <c r="C63" s="111" t="s">
        <v>233</v>
      </c>
      <c r="D63" s="111" t="s">
        <v>817</v>
      </c>
      <c r="E63" s="112">
        <v>24</v>
      </c>
      <c r="F63" s="112">
        <v>18</v>
      </c>
      <c r="G63" s="112">
        <v>19</v>
      </c>
      <c r="H63" s="112">
        <v>22</v>
      </c>
      <c r="I63" s="112">
        <v>3</v>
      </c>
      <c r="J63" s="112">
        <v>0</v>
      </c>
      <c r="K63" s="112">
        <v>3</v>
      </c>
      <c r="L63" s="112">
        <v>3</v>
      </c>
      <c r="M63" s="113">
        <v>27</v>
      </c>
      <c r="N63" s="112">
        <v>18</v>
      </c>
      <c r="O63" s="112">
        <v>22</v>
      </c>
      <c r="P63" s="114">
        <v>25</v>
      </c>
      <c r="Q63" s="115">
        <v>67</v>
      </c>
      <c r="R63" s="115">
        <v>81</v>
      </c>
      <c r="S63" s="118">
        <v>93</v>
      </c>
      <c r="T63" s="117">
        <f t="shared" si="5"/>
        <v>0.91666666666666663</v>
      </c>
      <c r="U63" s="117">
        <f t="shared" si="7"/>
        <v>1</v>
      </c>
    </row>
    <row r="64" spans="1:21" x14ac:dyDescent="0.25">
      <c r="A64" s="109" t="s">
        <v>55</v>
      </c>
      <c r="B64" s="110" t="s">
        <v>14</v>
      </c>
      <c r="C64" s="111" t="s">
        <v>239</v>
      </c>
      <c r="D64" s="111" t="s">
        <v>818</v>
      </c>
      <c r="E64" s="112">
        <v>49</v>
      </c>
      <c r="F64" s="112">
        <v>40</v>
      </c>
      <c r="G64" s="112">
        <v>47</v>
      </c>
      <c r="H64" s="112">
        <v>48</v>
      </c>
      <c r="I64" s="112">
        <v>16</v>
      </c>
      <c r="J64" s="112">
        <v>2</v>
      </c>
      <c r="K64" s="112">
        <v>10</v>
      </c>
      <c r="L64" s="112">
        <v>12</v>
      </c>
      <c r="M64" s="113">
        <v>65</v>
      </c>
      <c r="N64" s="112">
        <v>42</v>
      </c>
      <c r="O64" s="112">
        <v>57</v>
      </c>
      <c r="P64" s="114">
        <v>60</v>
      </c>
      <c r="Q64" s="115">
        <v>65</v>
      </c>
      <c r="R64" s="115">
        <v>88</v>
      </c>
      <c r="S64" s="118">
        <v>92</v>
      </c>
      <c r="T64" s="117">
        <f t="shared" si="5"/>
        <v>0.97959183673469385</v>
      </c>
      <c r="U64" s="117">
        <f t="shared" si="7"/>
        <v>0.75</v>
      </c>
    </row>
    <row r="65" spans="1:21" x14ac:dyDescent="0.25">
      <c r="A65" s="109" t="s">
        <v>103</v>
      </c>
      <c r="B65" s="110" t="s">
        <v>14</v>
      </c>
      <c r="C65" s="111" t="s">
        <v>239</v>
      </c>
      <c r="D65" s="111" t="s">
        <v>819</v>
      </c>
      <c r="E65" s="112">
        <v>23</v>
      </c>
      <c r="F65" s="112">
        <v>20</v>
      </c>
      <c r="G65" s="112">
        <v>23</v>
      </c>
      <c r="H65" s="112">
        <v>23</v>
      </c>
      <c r="I65" s="112">
        <v>12</v>
      </c>
      <c r="J65" s="112">
        <v>12</v>
      </c>
      <c r="K65" s="112">
        <v>12</v>
      </c>
      <c r="L65" s="112">
        <v>12</v>
      </c>
      <c r="M65" s="113">
        <v>35</v>
      </c>
      <c r="N65" s="112">
        <v>32</v>
      </c>
      <c r="O65" s="112">
        <v>35</v>
      </c>
      <c r="P65" s="114">
        <v>35</v>
      </c>
      <c r="Q65" s="115">
        <v>91</v>
      </c>
      <c r="R65" s="115">
        <v>100</v>
      </c>
      <c r="S65" s="118">
        <v>100</v>
      </c>
      <c r="T65" s="117">
        <f t="shared" si="5"/>
        <v>1</v>
      </c>
      <c r="U65" s="117">
        <f t="shared" si="7"/>
        <v>1</v>
      </c>
    </row>
    <row r="66" spans="1:21" x14ac:dyDescent="0.25">
      <c r="A66" s="109" t="s">
        <v>130</v>
      </c>
      <c r="B66" s="110" t="s">
        <v>14</v>
      </c>
      <c r="C66" s="111" t="s">
        <v>233</v>
      </c>
      <c r="D66" s="111" t="s">
        <v>820</v>
      </c>
      <c r="E66" s="112">
        <v>6</v>
      </c>
      <c r="F66" s="112">
        <v>6</v>
      </c>
      <c r="G66" s="112">
        <v>6</v>
      </c>
      <c r="H66" s="112">
        <v>6</v>
      </c>
      <c r="I66" s="112">
        <v>6</v>
      </c>
      <c r="J66" s="112">
        <v>0</v>
      </c>
      <c r="K66" s="112">
        <v>3</v>
      </c>
      <c r="L66" s="112">
        <v>4</v>
      </c>
      <c r="M66" s="113">
        <v>12</v>
      </c>
      <c r="N66" s="112">
        <v>6</v>
      </c>
      <c r="O66" s="112">
        <v>9</v>
      </c>
      <c r="P66" s="114">
        <v>10</v>
      </c>
      <c r="Q66" s="115">
        <v>50</v>
      </c>
      <c r="R66" s="115">
        <v>75</v>
      </c>
      <c r="S66" s="118">
        <v>83</v>
      </c>
      <c r="T66" s="117">
        <f t="shared" si="5"/>
        <v>1</v>
      </c>
      <c r="U66" s="117">
        <f t="shared" si="7"/>
        <v>0.66666666666666663</v>
      </c>
    </row>
    <row r="67" spans="1:21" x14ac:dyDescent="0.25">
      <c r="A67" s="65" t="s">
        <v>179</v>
      </c>
      <c r="B67" s="110" t="s">
        <v>14</v>
      </c>
      <c r="C67" s="111" t="s">
        <v>599</v>
      </c>
      <c r="D67" s="111"/>
      <c r="E67" s="120">
        <v>12</v>
      </c>
      <c r="F67" s="120">
        <v>2</v>
      </c>
      <c r="G67" s="120">
        <v>7</v>
      </c>
      <c r="H67" s="120">
        <v>7</v>
      </c>
      <c r="I67" s="120">
        <v>6</v>
      </c>
      <c r="J67" s="120">
        <v>0</v>
      </c>
      <c r="K67" s="120">
        <v>1</v>
      </c>
      <c r="L67" s="120">
        <v>4</v>
      </c>
      <c r="M67" s="121">
        <v>18</v>
      </c>
      <c r="N67" s="120">
        <v>2</v>
      </c>
      <c r="O67" s="120">
        <v>8</v>
      </c>
      <c r="P67" s="122">
        <v>11</v>
      </c>
      <c r="Q67" s="123">
        <v>11</v>
      </c>
      <c r="R67" s="123">
        <v>44</v>
      </c>
      <c r="S67" s="124">
        <v>61</v>
      </c>
      <c r="T67" s="117">
        <f t="shared" si="5"/>
        <v>0.58333333333333337</v>
      </c>
      <c r="U67" s="117">
        <f t="shared" si="7"/>
        <v>0.66666666666666663</v>
      </c>
    </row>
    <row r="68" spans="1:21" x14ac:dyDescent="0.25">
      <c r="A68" s="65" t="s">
        <v>821</v>
      </c>
      <c r="B68" s="110" t="s">
        <v>35</v>
      </c>
      <c r="C68" s="111" t="s">
        <v>599</v>
      </c>
      <c r="D68" s="111"/>
      <c r="E68" s="120">
        <v>100</v>
      </c>
      <c r="F68" s="120">
        <v>89</v>
      </c>
      <c r="G68" s="120">
        <v>95</v>
      </c>
      <c r="H68" s="120">
        <v>96</v>
      </c>
      <c r="I68" s="120">
        <v>6</v>
      </c>
      <c r="J68" s="120">
        <v>4</v>
      </c>
      <c r="K68" s="120">
        <v>4</v>
      </c>
      <c r="L68" s="120">
        <v>4</v>
      </c>
      <c r="M68" s="121">
        <v>106</v>
      </c>
      <c r="N68" s="120">
        <v>93</v>
      </c>
      <c r="O68" s="120">
        <v>99</v>
      </c>
      <c r="P68" s="122">
        <v>100</v>
      </c>
      <c r="Q68" s="123">
        <v>88</v>
      </c>
      <c r="R68" s="123">
        <v>93</v>
      </c>
      <c r="S68" s="124">
        <v>94</v>
      </c>
      <c r="T68" s="117">
        <f t="shared" si="5"/>
        <v>0.96</v>
      </c>
      <c r="U68" s="117">
        <f t="shared" si="7"/>
        <v>0.66666666666666663</v>
      </c>
    </row>
    <row r="69" spans="1:21" x14ac:dyDescent="0.25">
      <c r="A69" s="65" t="s">
        <v>168</v>
      </c>
      <c r="B69" s="110" t="s">
        <v>14</v>
      </c>
      <c r="C69" s="111" t="s">
        <v>599</v>
      </c>
      <c r="D69" s="111"/>
      <c r="E69" s="120">
        <v>7</v>
      </c>
      <c r="F69" s="120">
        <v>5</v>
      </c>
      <c r="G69" s="120">
        <v>6</v>
      </c>
      <c r="H69" s="120">
        <v>6</v>
      </c>
      <c r="I69" s="120">
        <v>15</v>
      </c>
      <c r="J69" s="120">
        <v>3</v>
      </c>
      <c r="K69" s="120">
        <v>12</v>
      </c>
      <c r="L69" s="120">
        <v>13</v>
      </c>
      <c r="M69" s="121">
        <v>22</v>
      </c>
      <c r="N69" s="120">
        <v>8</v>
      </c>
      <c r="O69" s="120">
        <v>18</v>
      </c>
      <c r="P69" s="122">
        <v>19</v>
      </c>
      <c r="Q69" s="123">
        <v>36</v>
      </c>
      <c r="R69" s="123">
        <v>82</v>
      </c>
      <c r="S69" s="124">
        <v>86</v>
      </c>
      <c r="T69" s="117">
        <f t="shared" si="5"/>
        <v>0.8571428571428571</v>
      </c>
      <c r="U69" s="117">
        <f t="shared" si="7"/>
        <v>0.8666666666666667</v>
      </c>
    </row>
    <row r="70" spans="1:21" x14ac:dyDescent="0.25">
      <c r="A70" s="65" t="s">
        <v>160</v>
      </c>
      <c r="B70" s="110" t="s">
        <v>14</v>
      </c>
      <c r="C70" s="111" t="s">
        <v>599</v>
      </c>
      <c r="D70" s="111"/>
      <c r="E70" s="120">
        <v>24</v>
      </c>
      <c r="F70" s="120">
        <v>18</v>
      </c>
      <c r="G70" s="120">
        <v>22</v>
      </c>
      <c r="H70" s="120">
        <v>22</v>
      </c>
      <c r="I70" s="120">
        <v>21</v>
      </c>
      <c r="J70" s="120">
        <v>0</v>
      </c>
      <c r="K70" s="120">
        <v>3</v>
      </c>
      <c r="L70" s="120">
        <v>3</v>
      </c>
      <c r="M70" s="121">
        <v>45</v>
      </c>
      <c r="N70" s="120">
        <v>18</v>
      </c>
      <c r="O70" s="120">
        <v>25</v>
      </c>
      <c r="P70" s="122">
        <v>25</v>
      </c>
      <c r="Q70" s="123">
        <v>40</v>
      </c>
      <c r="R70" s="123">
        <v>56</v>
      </c>
      <c r="S70" s="124">
        <v>56</v>
      </c>
      <c r="T70" s="117">
        <f t="shared" si="5"/>
        <v>0.91666666666666663</v>
      </c>
      <c r="U70" s="117">
        <f t="shared" si="7"/>
        <v>0.14285714285714285</v>
      </c>
    </row>
    <row r="71" spans="1:21" x14ac:dyDescent="0.25">
      <c r="A71" s="109" t="s">
        <v>111</v>
      </c>
      <c r="B71" s="110" t="s">
        <v>14</v>
      </c>
      <c r="C71" s="111" t="s">
        <v>241</v>
      </c>
      <c r="D71" s="111" t="s">
        <v>822</v>
      </c>
      <c r="E71" s="112">
        <v>8</v>
      </c>
      <c r="F71" s="112">
        <v>6</v>
      </c>
      <c r="G71" s="112">
        <v>8</v>
      </c>
      <c r="H71" s="112">
        <v>8</v>
      </c>
      <c r="I71" s="112">
        <v>6</v>
      </c>
      <c r="J71" s="112">
        <v>4</v>
      </c>
      <c r="K71" s="112">
        <v>6</v>
      </c>
      <c r="L71" s="112">
        <v>6</v>
      </c>
      <c r="M71" s="113">
        <v>14</v>
      </c>
      <c r="N71" s="112">
        <v>10</v>
      </c>
      <c r="O71" s="112">
        <v>14</v>
      </c>
      <c r="P71" s="114">
        <v>14</v>
      </c>
      <c r="Q71" s="115">
        <v>71</v>
      </c>
      <c r="R71" s="115">
        <v>100</v>
      </c>
      <c r="S71" s="118">
        <v>100</v>
      </c>
      <c r="T71" s="117">
        <f t="shared" si="5"/>
        <v>1</v>
      </c>
      <c r="U71" s="117">
        <f t="shared" si="7"/>
        <v>1</v>
      </c>
    </row>
    <row r="72" spans="1:21" x14ac:dyDescent="0.25">
      <c r="A72" s="109" t="s">
        <v>117</v>
      </c>
      <c r="B72" s="110" t="s">
        <v>14</v>
      </c>
      <c r="C72" s="111" t="s">
        <v>233</v>
      </c>
      <c r="D72" s="111" t="s">
        <v>823</v>
      </c>
      <c r="E72" s="112">
        <v>210</v>
      </c>
      <c r="F72" s="112">
        <v>175</v>
      </c>
      <c r="G72" s="112">
        <v>203</v>
      </c>
      <c r="H72" s="112">
        <v>203</v>
      </c>
      <c r="I72" s="112">
        <v>432</v>
      </c>
      <c r="J72" s="112">
        <v>0</v>
      </c>
      <c r="K72" s="112">
        <v>110</v>
      </c>
      <c r="L72" s="112">
        <v>253</v>
      </c>
      <c r="M72" s="113">
        <v>642</v>
      </c>
      <c r="N72" s="112">
        <v>175</v>
      </c>
      <c r="O72" s="112">
        <v>313</v>
      </c>
      <c r="P72" s="114">
        <v>456</v>
      </c>
      <c r="Q72" s="115">
        <v>27</v>
      </c>
      <c r="R72" s="115">
        <v>49</v>
      </c>
      <c r="S72" s="118">
        <v>71</v>
      </c>
      <c r="T72" s="117">
        <f t="shared" si="5"/>
        <v>0.96666666666666667</v>
      </c>
      <c r="U72" s="117">
        <f t="shared" si="7"/>
        <v>0.58564814814814814</v>
      </c>
    </row>
    <row r="73" spans="1:21" x14ac:dyDescent="0.25">
      <c r="A73" s="109" t="s">
        <v>122</v>
      </c>
      <c r="B73" s="110" t="s">
        <v>14</v>
      </c>
      <c r="C73" s="111" t="s">
        <v>241</v>
      </c>
      <c r="D73" s="111" t="s">
        <v>824</v>
      </c>
      <c r="E73" s="112">
        <v>20</v>
      </c>
      <c r="F73" s="112">
        <v>18</v>
      </c>
      <c r="G73" s="112">
        <v>18</v>
      </c>
      <c r="H73" s="112">
        <v>18</v>
      </c>
      <c r="I73" s="112">
        <v>33</v>
      </c>
      <c r="J73" s="112">
        <v>11</v>
      </c>
      <c r="K73" s="112">
        <v>16</v>
      </c>
      <c r="L73" s="112">
        <v>18</v>
      </c>
      <c r="M73" s="113">
        <v>53</v>
      </c>
      <c r="N73" s="112">
        <v>29</v>
      </c>
      <c r="O73" s="112">
        <v>34</v>
      </c>
      <c r="P73" s="114">
        <v>36</v>
      </c>
      <c r="Q73" s="115">
        <v>55</v>
      </c>
      <c r="R73" s="115">
        <v>64</v>
      </c>
      <c r="S73" s="118">
        <v>68</v>
      </c>
      <c r="T73" s="117">
        <f t="shared" si="5"/>
        <v>0.9</v>
      </c>
      <c r="U73" s="117">
        <f t="shared" si="7"/>
        <v>0.54545454545454541</v>
      </c>
    </row>
    <row r="74" spans="1:21" x14ac:dyDescent="0.25">
      <c r="A74" s="109" t="s">
        <v>13</v>
      </c>
      <c r="B74" s="110" t="s">
        <v>14</v>
      </c>
      <c r="C74" s="111" t="s">
        <v>242</v>
      </c>
      <c r="D74" s="111" t="s">
        <v>825</v>
      </c>
      <c r="E74" s="112">
        <v>61</v>
      </c>
      <c r="F74" s="112">
        <v>52</v>
      </c>
      <c r="G74" s="112">
        <v>54</v>
      </c>
      <c r="H74" s="112">
        <v>57</v>
      </c>
      <c r="I74" s="112">
        <v>105</v>
      </c>
      <c r="J74" s="112">
        <v>37</v>
      </c>
      <c r="K74" s="112">
        <v>55</v>
      </c>
      <c r="L74" s="112">
        <v>70</v>
      </c>
      <c r="M74" s="113">
        <v>166</v>
      </c>
      <c r="N74" s="112">
        <v>89</v>
      </c>
      <c r="O74" s="112">
        <v>109</v>
      </c>
      <c r="P74" s="114">
        <v>127</v>
      </c>
      <c r="Q74" s="115">
        <v>54</v>
      </c>
      <c r="R74" s="115">
        <v>66</v>
      </c>
      <c r="S74" s="118">
        <v>77</v>
      </c>
      <c r="T74" s="117">
        <f t="shared" si="5"/>
        <v>0.93442622950819676</v>
      </c>
      <c r="U74" s="117">
        <f t="shared" si="7"/>
        <v>0.66666666666666663</v>
      </c>
    </row>
    <row r="75" spans="1:21" x14ac:dyDescent="0.25">
      <c r="A75" s="109" t="s">
        <v>28</v>
      </c>
      <c r="B75" s="110" t="s">
        <v>14</v>
      </c>
      <c r="C75" s="111" t="s">
        <v>230</v>
      </c>
      <c r="D75" s="111" t="s">
        <v>826</v>
      </c>
      <c r="E75" s="112">
        <v>17</v>
      </c>
      <c r="F75" s="112">
        <v>15</v>
      </c>
      <c r="G75" s="112">
        <v>17</v>
      </c>
      <c r="H75" s="112">
        <v>17</v>
      </c>
      <c r="I75" s="112">
        <v>6</v>
      </c>
      <c r="J75" s="112">
        <v>0</v>
      </c>
      <c r="K75" s="112">
        <v>3</v>
      </c>
      <c r="L75" s="112">
        <v>4</v>
      </c>
      <c r="M75" s="113">
        <v>23</v>
      </c>
      <c r="N75" s="112">
        <v>15</v>
      </c>
      <c r="O75" s="112">
        <v>20</v>
      </c>
      <c r="P75" s="114">
        <v>21</v>
      </c>
      <c r="Q75" s="115">
        <v>65</v>
      </c>
      <c r="R75" s="115">
        <v>87</v>
      </c>
      <c r="S75" s="118">
        <v>91</v>
      </c>
      <c r="T75" s="117">
        <f t="shared" si="5"/>
        <v>1</v>
      </c>
      <c r="U75" s="117">
        <f t="shared" si="7"/>
        <v>0.66666666666666663</v>
      </c>
    </row>
    <row r="76" spans="1:21" x14ac:dyDescent="0.25">
      <c r="A76" s="109" t="s">
        <v>40</v>
      </c>
      <c r="B76" s="110" t="s">
        <v>14</v>
      </c>
      <c r="C76" s="111" t="s">
        <v>230</v>
      </c>
      <c r="D76" s="111" t="s">
        <v>827</v>
      </c>
      <c r="E76" s="112">
        <v>24</v>
      </c>
      <c r="F76" s="112">
        <v>23</v>
      </c>
      <c r="G76" s="112">
        <v>23</v>
      </c>
      <c r="H76" s="112">
        <v>23</v>
      </c>
      <c r="I76" s="112">
        <v>8</v>
      </c>
      <c r="J76" s="112">
        <v>0</v>
      </c>
      <c r="K76" s="112">
        <v>0</v>
      </c>
      <c r="L76" s="112">
        <v>2</v>
      </c>
      <c r="M76" s="113">
        <v>32</v>
      </c>
      <c r="N76" s="112">
        <v>23</v>
      </c>
      <c r="O76" s="112">
        <v>23</v>
      </c>
      <c r="P76" s="114">
        <v>25</v>
      </c>
      <c r="Q76" s="115">
        <v>72</v>
      </c>
      <c r="R76" s="115">
        <v>72</v>
      </c>
      <c r="S76" s="118">
        <v>78</v>
      </c>
      <c r="T76" s="117">
        <f t="shared" si="5"/>
        <v>0.95833333333333337</v>
      </c>
      <c r="U76" s="117">
        <f t="shared" si="7"/>
        <v>0.25</v>
      </c>
    </row>
    <row r="77" spans="1:21" x14ac:dyDescent="0.25">
      <c r="A77" s="109" t="s">
        <v>69</v>
      </c>
      <c r="B77" s="110" t="s">
        <v>14</v>
      </c>
      <c r="C77" s="111" t="s">
        <v>233</v>
      </c>
      <c r="D77" s="111"/>
      <c r="E77" s="112">
        <v>17</v>
      </c>
      <c r="F77" s="112">
        <v>15</v>
      </c>
      <c r="G77" s="112">
        <v>15</v>
      </c>
      <c r="H77" s="112">
        <v>16</v>
      </c>
      <c r="I77" s="112">
        <v>26</v>
      </c>
      <c r="J77" s="112">
        <v>16</v>
      </c>
      <c r="K77" s="112">
        <v>16</v>
      </c>
      <c r="L77" s="112">
        <v>16</v>
      </c>
      <c r="M77" s="113">
        <v>43</v>
      </c>
      <c r="N77" s="112">
        <v>31</v>
      </c>
      <c r="O77" s="112">
        <v>31</v>
      </c>
      <c r="P77" s="114">
        <v>32</v>
      </c>
      <c r="Q77" s="115">
        <v>72</v>
      </c>
      <c r="R77" s="115">
        <v>72</v>
      </c>
      <c r="S77" s="118">
        <v>74</v>
      </c>
      <c r="T77" s="117">
        <f t="shared" si="5"/>
        <v>0.94117647058823528</v>
      </c>
      <c r="U77" s="117">
        <f t="shared" si="7"/>
        <v>0.61538461538461542</v>
      </c>
    </row>
    <row r="78" spans="1:21" x14ac:dyDescent="0.25">
      <c r="A78" s="109" t="s">
        <v>21</v>
      </c>
      <c r="B78" s="110" t="s">
        <v>14</v>
      </c>
      <c r="C78" s="111" t="s">
        <v>242</v>
      </c>
      <c r="D78" s="111" t="s">
        <v>828</v>
      </c>
      <c r="E78" s="112">
        <v>11</v>
      </c>
      <c r="F78" s="112">
        <v>8</v>
      </c>
      <c r="G78" s="112">
        <v>8</v>
      </c>
      <c r="H78" s="112">
        <v>8</v>
      </c>
      <c r="I78" s="112">
        <v>17</v>
      </c>
      <c r="J78" s="112">
        <v>0</v>
      </c>
      <c r="K78" s="112">
        <v>8</v>
      </c>
      <c r="L78" s="112">
        <v>8</v>
      </c>
      <c r="M78" s="113">
        <v>28</v>
      </c>
      <c r="N78" s="112">
        <v>8</v>
      </c>
      <c r="O78" s="112">
        <v>16</v>
      </c>
      <c r="P78" s="114">
        <v>16</v>
      </c>
      <c r="Q78" s="115">
        <v>29</v>
      </c>
      <c r="R78" s="115">
        <v>57</v>
      </c>
      <c r="S78" s="118">
        <v>57</v>
      </c>
      <c r="T78" s="117">
        <f t="shared" si="5"/>
        <v>0.72727272727272729</v>
      </c>
      <c r="U78" s="117">
        <f t="shared" si="7"/>
        <v>0.47058823529411764</v>
      </c>
    </row>
    <row r="79" spans="1:21" s="127" customFormat="1" x14ac:dyDescent="0.25">
      <c r="A79" s="65" t="s">
        <v>93</v>
      </c>
      <c r="B79" s="110" t="s">
        <v>14</v>
      </c>
      <c r="C79" s="111" t="s">
        <v>242</v>
      </c>
      <c r="D79" s="111" t="s">
        <v>829</v>
      </c>
      <c r="E79" s="112">
        <v>0</v>
      </c>
      <c r="F79" s="112">
        <v>0</v>
      </c>
      <c r="G79" s="112">
        <v>0</v>
      </c>
      <c r="H79" s="112">
        <v>0</v>
      </c>
      <c r="I79" s="112">
        <v>0</v>
      </c>
      <c r="J79" s="112">
        <v>0</v>
      </c>
      <c r="K79" s="112">
        <v>0</v>
      </c>
      <c r="L79" s="112">
        <v>0</v>
      </c>
      <c r="M79" s="113">
        <v>40</v>
      </c>
      <c r="N79" s="112">
        <v>8</v>
      </c>
      <c r="O79" s="112">
        <v>17</v>
      </c>
      <c r="P79" s="114">
        <v>24</v>
      </c>
      <c r="Q79" s="114">
        <v>20</v>
      </c>
      <c r="R79" s="114">
        <v>43</v>
      </c>
      <c r="S79" s="125">
        <v>60</v>
      </c>
      <c r="T79" s="126"/>
      <c r="U79" s="126"/>
    </row>
    <row r="80" spans="1:21" x14ac:dyDescent="0.25">
      <c r="A80" s="109" t="s">
        <v>31</v>
      </c>
      <c r="B80" s="110" t="s">
        <v>14</v>
      </c>
      <c r="C80" s="111" t="s">
        <v>230</v>
      </c>
      <c r="D80" s="111" t="s">
        <v>830</v>
      </c>
      <c r="E80" s="112">
        <v>8</v>
      </c>
      <c r="F80" s="112">
        <v>8</v>
      </c>
      <c r="G80" s="112">
        <v>8</v>
      </c>
      <c r="H80" s="112">
        <v>8</v>
      </c>
      <c r="I80" s="112">
        <v>12</v>
      </c>
      <c r="J80" s="112">
        <v>7</v>
      </c>
      <c r="K80" s="112">
        <v>7</v>
      </c>
      <c r="L80" s="112">
        <v>7</v>
      </c>
      <c r="M80" s="113">
        <v>20</v>
      </c>
      <c r="N80" s="112">
        <v>15</v>
      </c>
      <c r="O80" s="112">
        <v>15</v>
      </c>
      <c r="P80" s="114">
        <v>15</v>
      </c>
      <c r="Q80" s="115">
        <v>75</v>
      </c>
      <c r="R80" s="115">
        <v>75</v>
      </c>
      <c r="S80" s="118">
        <v>75</v>
      </c>
      <c r="T80" s="117">
        <f>H80/E80</f>
        <v>1</v>
      </c>
      <c r="U80" s="117">
        <f>L80/I80</f>
        <v>0.58333333333333337</v>
      </c>
    </row>
    <row r="81" spans="1:21" s="127" customFormat="1" x14ac:dyDescent="0.25">
      <c r="A81" s="65" t="s">
        <v>173</v>
      </c>
      <c r="B81" s="110" t="s">
        <v>14</v>
      </c>
      <c r="C81" s="111" t="s">
        <v>599</v>
      </c>
      <c r="D81" s="111"/>
      <c r="E81" s="120">
        <v>0</v>
      </c>
      <c r="F81" s="120">
        <v>0</v>
      </c>
      <c r="G81" s="120">
        <v>0</v>
      </c>
      <c r="H81" s="120">
        <v>0</v>
      </c>
      <c r="I81" s="120">
        <v>0</v>
      </c>
      <c r="J81" s="120">
        <v>0</v>
      </c>
      <c r="K81" s="120">
        <v>0</v>
      </c>
      <c r="L81" s="120">
        <v>0</v>
      </c>
      <c r="M81" s="121">
        <v>52</v>
      </c>
      <c r="N81" s="120">
        <v>38</v>
      </c>
      <c r="O81" s="120">
        <v>38</v>
      </c>
      <c r="P81" s="122">
        <v>38</v>
      </c>
      <c r="Q81" s="122">
        <v>74</v>
      </c>
      <c r="R81" s="122">
        <v>74</v>
      </c>
      <c r="S81" s="129">
        <v>74</v>
      </c>
      <c r="T81" s="126"/>
      <c r="U81" s="126"/>
    </row>
    <row r="82" spans="1:21" x14ac:dyDescent="0.25">
      <c r="A82" s="109" t="s">
        <v>96</v>
      </c>
      <c r="B82" s="110" t="s">
        <v>14</v>
      </c>
      <c r="C82" s="111" t="s">
        <v>241</v>
      </c>
      <c r="D82" s="111" t="s">
        <v>831</v>
      </c>
      <c r="E82" s="112">
        <v>17</v>
      </c>
      <c r="F82" s="112">
        <v>6</v>
      </c>
      <c r="G82" s="112">
        <v>13</v>
      </c>
      <c r="H82" s="112">
        <v>14</v>
      </c>
      <c r="I82" s="112">
        <v>77</v>
      </c>
      <c r="J82" s="112">
        <v>9</v>
      </c>
      <c r="K82" s="112">
        <v>22</v>
      </c>
      <c r="L82" s="112">
        <v>37</v>
      </c>
      <c r="M82" s="113">
        <v>94</v>
      </c>
      <c r="N82" s="112">
        <v>15</v>
      </c>
      <c r="O82" s="112">
        <v>35</v>
      </c>
      <c r="P82" s="114">
        <v>51</v>
      </c>
      <c r="Q82" s="115">
        <v>16</v>
      </c>
      <c r="R82" s="115">
        <v>37</v>
      </c>
      <c r="S82" s="118">
        <v>54</v>
      </c>
      <c r="T82" s="117">
        <f>H82/E82</f>
        <v>0.82352941176470584</v>
      </c>
      <c r="U82" s="117">
        <f t="shared" ref="U82:U86" si="8">L82/I82</f>
        <v>0.48051948051948051</v>
      </c>
    </row>
    <row r="83" spans="1:21" x14ac:dyDescent="0.25">
      <c r="A83" s="109" t="s">
        <v>42</v>
      </c>
      <c r="B83" s="110" t="s">
        <v>14</v>
      </c>
      <c r="C83" s="111" t="s">
        <v>241</v>
      </c>
      <c r="D83" s="111"/>
      <c r="E83" s="112">
        <v>8</v>
      </c>
      <c r="F83" s="112">
        <v>6</v>
      </c>
      <c r="G83" s="112">
        <v>7</v>
      </c>
      <c r="H83" s="112">
        <v>8</v>
      </c>
      <c r="I83" s="112">
        <v>36</v>
      </c>
      <c r="J83" s="112">
        <v>3</v>
      </c>
      <c r="K83" s="112">
        <v>5</v>
      </c>
      <c r="L83" s="112">
        <v>12</v>
      </c>
      <c r="M83" s="113">
        <v>44</v>
      </c>
      <c r="N83" s="112">
        <v>9</v>
      </c>
      <c r="O83" s="112">
        <v>12</v>
      </c>
      <c r="P83" s="114">
        <v>20</v>
      </c>
      <c r="Q83" s="115">
        <v>20</v>
      </c>
      <c r="R83" s="115">
        <v>27</v>
      </c>
      <c r="S83" s="118">
        <v>45</v>
      </c>
      <c r="T83" s="117">
        <f>H83/E83</f>
        <v>1</v>
      </c>
      <c r="U83" s="117">
        <f t="shared" si="8"/>
        <v>0.33333333333333331</v>
      </c>
    </row>
    <row r="84" spans="1:21" x14ac:dyDescent="0.25">
      <c r="A84" s="65" t="s">
        <v>832</v>
      </c>
      <c r="B84" s="110" t="s">
        <v>14</v>
      </c>
      <c r="C84" s="111" t="s">
        <v>599</v>
      </c>
      <c r="D84" s="111"/>
      <c r="E84" s="120">
        <v>13</v>
      </c>
      <c r="F84" s="120">
        <v>10</v>
      </c>
      <c r="G84" s="120">
        <v>12</v>
      </c>
      <c r="H84" s="120">
        <v>13</v>
      </c>
      <c r="I84" s="120">
        <v>10</v>
      </c>
      <c r="J84" s="120">
        <v>9</v>
      </c>
      <c r="K84" s="120">
        <v>10</v>
      </c>
      <c r="L84" s="120">
        <v>10</v>
      </c>
      <c r="M84" s="121">
        <v>23</v>
      </c>
      <c r="N84" s="120">
        <v>19</v>
      </c>
      <c r="O84" s="120">
        <v>22</v>
      </c>
      <c r="P84" s="122">
        <v>23</v>
      </c>
      <c r="Q84" s="123">
        <v>83</v>
      </c>
      <c r="R84" s="123">
        <v>96</v>
      </c>
      <c r="S84" s="124">
        <v>100</v>
      </c>
      <c r="T84" s="117">
        <f>H84/E84</f>
        <v>1</v>
      </c>
      <c r="U84" s="117">
        <f t="shared" si="8"/>
        <v>1</v>
      </c>
    </row>
    <row r="85" spans="1:21" x14ac:dyDescent="0.25">
      <c r="A85" s="109" t="s">
        <v>95</v>
      </c>
      <c r="B85" s="110" t="s">
        <v>14</v>
      </c>
      <c r="C85" s="111" t="s">
        <v>241</v>
      </c>
      <c r="D85" s="111" t="s">
        <v>833</v>
      </c>
      <c r="E85" s="112">
        <v>5</v>
      </c>
      <c r="F85" s="112">
        <v>3</v>
      </c>
      <c r="G85" s="112">
        <v>5</v>
      </c>
      <c r="H85" s="112">
        <v>5</v>
      </c>
      <c r="I85" s="112">
        <v>4</v>
      </c>
      <c r="J85" s="112">
        <v>0</v>
      </c>
      <c r="K85" s="112">
        <v>0</v>
      </c>
      <c r="L85" s="112">
        <v>3</v>
      </c>
      <c r="M85" s="113">
        <v>9</v>
      </c>
      <c r="N85" s="112">
        <v>3</v>
      </c>
      <c r="O85" s="112">
        <v>5</v>
      </c>
      <c r="P85" s="114">
        <v>8</v>
      </c>
      <c r="Q85" s="115">
        <v>33</v>
      </c>
      <c r="R85" s="115">
        <v>56</v>
      </c>
      <c r="S85" s="118">
        <v>89</v>
      </c>
      <c r="T85" s="117">
        <f>H85/E85</f>
        <v>1</v>
      </c>
      <c r="U85" s="117">
        <f t="shared" si="8"/>
        <v>0.75</v>
      </c>
    </row>
    <row r="86" spans="1:21" x14ac:dyDescent="0.25">
      <c r="A86" s="65" t="s">
        <v>172</v>
      </c>
      <c r="B86" s="110" t="s">
        <v>14</v>
      </c>
      <c r="C86" s="111" t="s">
        <v>599</v>
      </c>
      <c r="D86" s="111"/>
      <c r="E86" s="120">
        <v>0</v>
      </c>
      <c r="F86" s="120">
        <v>0</v>
      </c>
      <c r="G86" s="120">
        <v>0</v>
      </c>
      <c r="H86" s="120">
        <v>0</v>
      </c>
      <c r="I86" s="120">
        <v>41</v>
      </c>
      <c r="J86" s="120">
        <v>21</v>
      </c>
      <c r="K86" s="120">
        <v>5</v>
      </c>
      <c r="L86" s="120">
        <v>0</v>
      </c>
      <c r="M86" s="121">
        <v>41</v>
      </c>
      <c r="N86" s="120">
        <v>21</v>
      </c>
      <c r="O86" s="120">
        <v>26</v>
      </c>
      <c r="P86" s="122">
        <v>26</v>
      </c>
      <c r="Q86" s="123">
        <v>51</v>
      </c>
      <c r="R86" s="123">
        <v>63</v>
      </c>
      <c r="S86" s="124">
        <v>63</v>
      </c>
      <c r="T86" s="117"/>
      <c r="U86" s="117">
        <f t="shared" si="8"/>
        <v>0</v>
      </c>
    </row>
    <row r="87" spans="1:21" x14ac:dyDescent="0.25">
      <c r="A87" s="65" t="s">
        <v>162</v>
      </c>
      <c r="B87" s="110" t="s">
        <v>14</v>
      </c>
      <c r="C87" s="111" t="s">
        <v>599</v>
      </c>
      <c r="D87" s="111"/>
      <c r="E87" s="120">
        <v>18</v>
      </c>
      <c r="F87" s="120">
        <v>10</v>
      </c>
      <c r="G87" s="120">
        <v>16</v>
      </c>
      <c r="H87" s="120">
        <v>17</v>
      </c>
      <c r="I87" s="120">
        <v>0</v>
      </c>
      <c r="J87" s="120">
        <v>0</v>
      </c>
      <c r="K87" s="120">
        <v>0</v>
      </c>
      <c r="L87" s="120">
        <v>0</v>
      </c>
      <c r="M87" s="121">
        <v>18</v>
      </c>
      <c r="N87" s="120">
        <v>10</v>
      </c>
      <c r="O87" s="120">
        <v>16</v>
      </c>
      <c r="P87" s="122">
        <v>17</v>
      </c>
      <c r="Q87" s="123">
        <v>56</v>
      </c>
      <c r="R87" s="123">
        <v>89</v>
      </c>
      <c r="S87" s="124">
        <v>94</v>
      </c>
      <c r="T87" s="117">
        <f>H87/E87</f>
        <v>0.94444444444444442</v>
      </c>
      <c r="U87" s="117"/>
    </row>
    <row r="88" spans="1:21" x14ac:dyDescent="0.25">
      <c r="A88" s="109" t="s">
        <v>104</v>
      </c>
      <c r="B88" s="110" t="s">
        <v>14</v>
      </c>
      <c r="C88" s="111" t="s">
        <v>241</v>
      </c>
      <c r="D88" s="111"/>
      <c r="E88" s="112">
        <v>0</v>
      </c>
      <c r="F88" s="112">
        <v>0</v>
      </c>
      <c r="G88" s="112">
        <v>0</v>
      </c>
      <c r="H88" s="112">
        <v>0</v>
      </c>
      <c r="I88" s="112">
        <v>62</v>
      </c>
      <c r="J88" s="112">
        <v>48</v>
      </c>
      <c r="K88" s="112">
        <v>51</v>
      </c>
      <c r="L88" s="112">
        <v>51</v>
      </c>
      <c r="M88" s="113">
        <v>62</v>
      </c>
      <c r="N88" s="112">
        <v>48</v>
      </c>
      <c r="O88" s="112">
        <v>51</v>
      </c>
      <c r="P88" s="114">
        <v>51</v>
      </c>
      <c r="Q88" s="115">
        <v>77</v>
      </c>
      <c r="R88" s="115">
        <v>82</v>
      </c>
      <c r="S88" s="118">
        <v>82</v>
      </c>
      <c r="T88" s="117"/>
      <c r="U88" s="117">
        <f t="shared" ref="U88:U96" si="9">L88/I88</f>
        <v>0.82258064516129037</v>
      </c>
    </row>
    <row r="89" spans="1:21" x14ac:dyDescent="0.25">
      <c r="A89" s="65" t="s">
        <v>188</v>
      </c>
      <c r="B89" s="110" t="s">
        <v>14</v>
      </c>
      <c r="C89" s="111" t="s">
        <v>599</v>
      </c>
      <c r="D89" s="111"/>
      <c r="E89" s="120">
        <v>19</v>
      </c>
      <c r="F89" s="120">
        <v>19</v>
      </c>
      <c r="G89" s="120">
        <v>19</v>
      </c>
      <c r="H89" s="120">
        <v>19</v>
      </c>
      <c r="I89" s="120">
        <v>3</v>
      </c>
      <c r="J89" s="120">
        <v>2</v>
      </c>
      <c r="K89" s="120">
        <v>3</v>
      </c>
      <c r="L89" s="120">
        <v>3</v>
      </c>
      <c r="M89" s="121">
        <v>22</v>
      </c>
      <c r="N89" s="120">
        <v>21</v>
      </c>
      <c r="O89" s="120">
        <v>22</v>
      </c>
      <c r="P89" s="122">
        <v>22</v>
      </c>
      <c r="Q89" s="123">
        <v>95</v>
      </c>
      <c r="R89" s="123">
        <v>100</v>
      </c>
      <c r="S89" s="124">
        <v>100</v>
      </c>
      <c r="T89" s="117">
        <f t="shared" ref="T89:T96" si="10">H89/E89</f>
        <v>1</v>
      </c>
      <c r="U89" s="117">
        <f t="shared" si="9"/>
        <v>1</v>
      </c>
    </row>
    <row r="90" spans="1:21" x14ac:dyDescent="0.25">
      <c r="A90" s="65" t="s">
        <v>169</v>
      </c>
      <c r="B90" s="110" t="s">
        <v>14</v>
      </c>
      <c r="C90" s="111" t="s">
        <v>599</v>
      </c>
      <c r="D90" s="111"/>
      <c r="E90" s="120">
        <v>68</v>
      </c>
      <c r="F90" s="120">
        <v>47</v>
      </c>
      <c r="G90" s="120">
        <v>63</v>
      </c>
      <c r="H90" s="120">
        <v>68</v>
      </c>
      <c r="I90" s="120">
        <v>13</v>
      </c>
      <c r="J90" s="120">
        <v>8</v>
      </c>
      <c r="K90" s="120">
        <v>9</v>
      </c>
      <c r="L90" s="120">
        <v>10</v>
      </c>
      <c r="M90" s="121">
        <v>81</v>
      </c>
      <c r="N90" s="120">
        <v>55</v>
      </c>
      <c r="O90" s="120">
        <v>72</v>
      </c>
      <c r="P90" s="122">
        <v>79</v>
      </c>
      <c r="Q90" s="123">
        <v>68</v>
      </c>
      <c r="R90" s="123">
        <v>89</v>
      </c>
      <c r="S90" s="124">
        <v>98</v>
      </c>
      <c r="T90" s="117">
        <f t="shared" si="10"/>
        <v>1</v>
      </c>
      <c r="U90" s="117">
        <f t="shared" si="9"/>
        <v>0.76923076923076927</v>
      </c>
    </row>
    <row r="91" spans="1:21" x14ac:dyDescent="0.25">
      <c r="A91" s="65" t="s">
        <v>834</v>
      </c>
      <c r="B91" s="110" t="s">
        <v>14</v>
      </c>
      <c r="C91" s="111" t="s">
        <v>599</v>
      </c>
      <c r="D91" s="111"/>
      <c r="E91" s="120">
        <v>7</v>
      </c>
      <c r="F91" s="120">
        <v>4</v>
      </c>
      <c r="G91" s="120">
        <v>6</v>
      </c>
      <c r="H91" s="120">
        <v>6</v>
      </c>
      <c r="I91" s="120">
        <v>9</v>
      </c>
      <c r="J91" s="120">
        <v>0</v>
      </c>
      <c r="K91" s="120">
        <v>5</v>
      </c>
      <c r="L91" s="120">
        <v>6</v>
      </c>
      <c r="M91" s="121">
        <v>16</v>
      </c>
      <c r="N91" s="120">
        <v>4</v>
      </c>
      <c r="O91" s="120">
        <v>11</v>
      </c>
      <c r="P91" s="122">
        <v>12</v>
      </c>
      <c r="Q91" s="123">
        <v>25</v>
      </c>
      <c r="R91" s="123">
        <v>69</v>
      </c>
      <c r="S91" s="124">
        <v>75</v>
      </c>
      <c r="T91" s="117">
        <f t="shared" si="10"/>
        <v>0.8571428571428571</v>
      </c>
      <c r="U91" s="117">
        <f t="shared" si="9"/>
        <v>0.66666666666666663</v>
      </c>
    </row>
    <row r="92" spans="1:21" x14ac:dyDescent="0.25">
      <c r="A92" s="109" t="s">
        <v>58</v>
      </c>
      <c r="B92" s="110" t="s">
        <v>14</v>
      </c>
      <c r="C92" s="111" t="s">
        <v>241</v>
      </c>
      <c r="D92" s="111" t="s">
        <v>835</v>
      </c>
      <c r="E92" s="112">
        <v>29</v>
      </c>
      <c r="F92" s="112">
        <v>27</v>
      </c>
      <c r="G92" s="112">
        <v>28</v>
      </c>
      <c r="H92" s="112">
        <v>28</v>
      </c>
      <c r="I92" s="112">
        <v>51</v>
      </c>
      <c r="J92" s="112">
        <v>27</v>
      </c>
      <c r="K92" s="112">
        <v>41</v>
      </c>
      <c r="L92" s="112">
        <v>44</v>
      </c>
      <c r="M92" s="113">
        <v>80</v>
      </c>
      <c r="N92" s="112">
        <v>54</v>
      </c>
      <c r="O92" s="112">
        <v>69</v>
      </c>
      <c r="P92" s="114">
        <v>72</v>
      </c>
      <c r="Q92" s="115">
        <v>68</v>
      </c>
      <c r="R92" s="115">
        <v>86</v>
      </c>
      <c r="S92" s="118">
        <v>90</v>
      </c>
      <c r="T92" s="117">
        <f t="shared" si="10"/>
        <v>0.96551724137931039</v>
      </c>
      <c r="U92" s="117">
        <f t="shared" si="9"/>
        <v>0.86274509803921573</v>
      </c>
    </row>
    <row r="93" spans="1:21" x14ac:dyDescent="0.25">
      <c r="A93" s="109" t="s">
        <v>82</v>
      </c>
      <c r="B93" s="110" t="s">
        <v>14</v>
      </c>
      <c r="C93" s="111" t="s">
        <v>242</v>
      </c>
      <c r="D93" s="111"/>
      <c r="E93" s="112">
        <v>95</v>
      </c>
      <c r="F93" s="112">
        <v>47</v>
      </c>
      <c r="G93" s="112">
        <v>59</v>
      </c>
      <c r="H93" s="112">
        <v>73</v>
      </c>
      <c r="I93" s="112">
        <v>23</v>
      </c>
      <c r="J93" s="112">
        <v>18</v>
      </c>
      <c r="K93" s="112">
        <v>19</v>
      </c>
      <c r="L93" s="112">
        <v>20</v>
      </c>
      <c r="M93" s="113">
        <v>118</v>
      </c>
      <c r="N93" s="112">
        <v>65</v>
      </c>
      <c r="O93" s="112">
        <v>78</v>
      </c>
      <c r="P93" s="114">
        <v>93</v>
      </c>
      <c r="Q93" s="115">
        <v>55</v>
      </c>
      <c r="R93" s="115">
        <v>66</v>
      </c>
      <c r="S93" s="118">
        <v>79</v>
      </c>
      <c r="T93" s="117">
        <f t="shared" si="10"/>
        <v>0.76842105263157889</v>
      </c>
      <c r="U93" s="117">
        <f t="shared" si="9"/>
        <v>0.86956521739130432</v>
      </c>
    </row>
    <row r="94" spans="1:21" x14ac:dyDescent="0.25">
      <c r="A94" s="109" t="s">
        <v>41</v>
      </c>
      <c r="B94" s="110" t="s">
        <v>14</v>
      </c>
      <c r="C94" s="111" t="s">
        <v>233</v>
      </c>
      <c r="D94" s="111" t="s">
        <v>836</v>
      </c>
      <c r="E94" s="112">
        <v>18</v>
      </c>
      <c r="F94" s="112">
        <v>18</v>
      </c>
      <c r="G94" s="112">
        <v>18</v>
      </c>
      <c r="H94" s="112">
        <v>18</v>
      </c>
      <c r="I94" s="112">
        <v>22</v>
      </c>
      <c r="J94" s="112">
        <v>0</v>
      </c>
      <c r="K94" s="112">
        <v>9</v>
      </c>
      <c r="L94" s="112">
        <v>22</v>
      </c>
      <c r="M94" s="113">
        <v>40</v>
      </c>
      <c r="N94" s="112">
        <v>18</v>
      </c>
      <c r="O94" s="112">
        <v>27</v>
      </c>
      <c r="P94" s="114">
        <v>40</v>
      </c>
      <c r="Q94" s="115">
        <v>45</v>
      </c>
      <c r="R94" s="115">
        <v>68</v>
      </c>
      <c r="S94" s="118">
        <v>100</v>
      </c>
      <c r="T94" s="117">
        <f t="shared" si="10"/>
        <v>1</v>
      </c>
      <c r="U94" s="117">
        <f t="shared" si="9"/>
        <v>1</v>
      </c>
    </row>
    <row r="95" spans="1:21" x14ac:dyDescent="0.25">
      <c r="A95" s="109" t="s">
        <v>71</v>
      </c>
      <c r="B95" s="110" t="s">
        <v>14</v>
      </c>
      <c r="C95" s="111" t="s">
        <v>230</v>
      </c>
      <c r="D95" s="111" t="s">
        <v>837</v>
      </c>
      <c r="E95" s="112">
        <v>30</v>
      </c>
      <c r="F95" s="112">
        <v>19</v>
      </c>
      <c r="G95" s="112">
        <v>22</v>
      </c>
      <c r="H95" s="112">
        <v>23</v>
      </c>
      <c r="I95" s="112">
        <v>19</v>
      </c>
      <c r="J95" s="112">
        <v>6</v>
      </c>
      <c r="K95" s="112">
        <v>7</v>
      </c>
      <c r="L95" s="112">
        <v>9</v>
      </c>
      <c r="M95" s="113">
        <v>49</v>
      </c>
      <c r="N95" s="112">
        <v>25</v>
      </c>
      <c r="O95" s="112">
        <v>29</v>
      </c>
      <c r="P95" s="114">
        <v>32</v>
      </c>
      <c r="Q95" s="115">
        <v>51</v>
      </c>
      <c r="R95" s="115">
        <v>59</v>
      </c>
      <c r="S95" s="118">
        <v>65</v>
      </c>
      <c r="T95" s="117">
        <f t="shared" si="10"/>
        <v>0.76666666666666672</v>
      </c>
      <c r="U95" s="117">
        <f t="shared" si="9"/>
        <v>0.47368421052631576</v>
      </c>
    </row>
    <row r="96" spans="1:21" x14ac:dyDescent="0.25">
      <c r="A96" s="109" t="s">
        <v>27</v>
      </c>
      <c r="B96" s="110" t="s">
        <v>14</v>
      </c>
      <c r="C96" s="111" t="s">
        <v>233</v>
      </c>
      <c r="D96" s="111" t="s">
        <v>838</v>
      </c>
      <c r="E96" s="112">
        <v>19</v>
      </c>
      <c r="F96" s="112">
        <v>17</v>
      </c>
      <c r="G96" s="112">
        <v>18</v>
      </c>
      <c r="H96" s="112">
        <v>18</v>
      </c>
      <c r="I96" s="112">
        <v>11</v>
      </c>
      <c r="J96" s="112">
        <v>10</v>
      </c>
      <c r="K96" s="112">
        <v>10</v>
      </c>
      <c r="L96" s="112">
        <v>10</v>
      </c>
      <c r="M96" s="113">
        <v>30</v>
      </c>
      <c r="N96" s="112">
        <v>27</v>
      </c>
      <c r="O96" s="112">
        <v>28</v>
      </c>
      <c r="P96" s="114">
        <v>28</v>
      </c>
      <c r="Q96" s="115">
        <v>90</v>
      </c>
      <c r="R96" s="115">
        <v>93</v>
      </c>
      <c r="S96" s="118">
        <v>93</v>
      </c>
      <c r="T96" s="117">
        <f t="shared" si="10"/>
        <v>0.94736842105263153</v>
      </c>
      <c r="U96" s="117">
        <f t="shared" si="9"/>
        <v>0.90909090909090906</v>
      </c>
    </row>
    <row r="97" spans="1:21" x14ac:dyDescent="0.25">
      <c r="D97" s="131" t="s">
        <v>596</v>
      </c>
      <c r="E97" s="113">
        <f t="shared" ref="E97:S97" si="11">SUM(E3:E96)</f>
        <v>2508</v>
      </c>
      <c r="F97" s="112">
        <f t="shared" si="11"/>
        <v>1924</v>
      </c>
      <c r="G97" s="112">
        <f t="shared" si="11"/>
        <v>2171</v>
      </c>
      <c r="H97" s="113">
        <f t="shared" si="11"/>
        <v>2239</v>
      </c>
      <c r="I97" s="113">
        <f t="shared" si="11"/>
        <v>2412</v>
      </c>
      <c r="J97" s="112">
        <f t="shared" si="11"/>
        <v>751</v>
      </c>
      <c r="K97" s="112">
        <f t="shared" si="11"/>
        <v>1222</v>
      </c>
      <c r="L97" s="113">
        <f t="shared" si="11"/>
        <v>1554</v>
      </c>
      <c r="M97" s="113">
        <f t="shared" si="11"/>
        <v>5141</v>
      </c>
      <c r="N97" s="112">
        <f t="shared" si="11"/>
        <v>2758</v>
      </c>
      <c r="O97" s="112">
        <f t="shared" si="11"/>
        <v>3539</v>
      </c>
      <c r="P97" s="114">
        <f t="shared" si="11"/>
        <v>3967</v>
      </c>
      <c r="Q97" s="115">
        <f t="shared" si="11"/>
        <v>5113</v>
      </c>
      <c r="R97" s="115">
        <f t="shared" si="11"/>
        <v>6549</v>
      </c>
      <c r="S97" s="132">
        <f t="shared" si="11"/>
        <v>7166</v>
      </c>
    </row>
    <row r="98" spans="1:21" x14ac:dyDescent="0.25">
      <c r="D98" s="131" t="s">
        <v>839</v>
      </c>
      <c r="E98" s="133" t="s">
        <v>840</v>
      </c>
      <c r="F98" s="134">
        <v>0.77</v>
      </c>
      <c r="G98" s="134">
        <v>0.87</v>
      </c>
      <c r="H98" s="134">
        <v>0.89</v>
      </c>
      <c r="I98" s="133"/>
      <c r="J98" s="134">
        <v>0.31</v>
      </c>
      <c r="K98" s="134">
        <v>0.51</v>
      </c>
      <c r="L98" s="134">
        <v>0.65</v>
      </c>
      <c r="M98" s="133"/>
      <c r="N98" s="134">
        <v>0.54</v>
      </c>
      <c r="O98" s="134">
        <v>0.69</v>
      </c>
      <c r="P98" s="134">
        <v>0.77</v>
      </c>
      <c r="Q98" s="135">
        <v>0.54</v>
      </c>
      <c r="R98" s="135">
        <v>0.7</v>
      </c>
      <c r="S98" s="136">
        <v>0.76</v>
      </c>
      <c r="T98" s="117">
        <f>AVERAGE(T3:T96)</f>
        <v>0.85170170910935128</v>
      </c>
      <c r="U98" s="117">
        <f>AVERAGE(U3:U96)</f>
        <v>0.65048695131871848</v>
      </c>
    </row>
    <row r="99" spans="1:21" x14ac:dyDescent="0.25">
      <c r="S99" s="139"/>
      <c r="T99" s="117"/>
      <c r="U99" s="117"/>
    </row>
    <row r="101" spans="1:21" ht="15.75" customHeight="1" x14ac:dyDescent="0.25">
      <c r="A101" s="199" t="s">
        <v>841</v>
      </c>
      <c r="B101" s="200"/>
    </row>
    <row r="102" spans="1:21" ht="15.75" customHeight="1" x14ac:dyDescent="0.25">
      <c r="A102" s="201"/>
      <c r="B102" s="202"/>
    </row>
    <row r="103" spans="1:21" ht="15.75" customHeight="1" x14ac:dyDescent="0.25">
      <c r="A103" s="201"/>
      <c r="B103" s="202"/>
      <c r="P103" s="141"/>
    </row>
    <row r="104" spans="1:21" ht="15.75" customHeight="1" x14ac:dyDescent="0.25">
      <c r="A104" s="201"/>
      <c r="B104" s="202"/>
    </row>
    <row r="105" spans="1:21" ht="31.5" customHeight="1" x14ac:dyDescent="0.25">
      <c r="A105" s="203"/>
      <c r="B105" s="204"/>
    </row>
    <row r="115" spans="1:21" x14ac:dyDescent="0.25">
      <c r="A115" s="109"/>
      <c r="B115" s="110"/>
      <c r="C115" s="111"/>
      <c r="D115" s="111"/>
      <c r="E115" s="112"/>
      <c r="F115" s="112"/>
      <c r="G115" s="112"/>
      <c r="H115" s="112"/>
      <c r="I115" s="112"/>
      <c r="J115" s="112"/>
      <c r="K115" s="112"/>
      <c r="L115" s="112"/>
      <c r="M115" s="113"/>
      <c r="N115" s="112"/>
      <c r="O115" s="112"/>
      <c r="P115" s="114"/>
      <c r="Q115" s="115"/>
      <c r="R115" s="115"/>
      <c r="S115" s="118"/>
      <c r="T115" s="117"/>
      <c r="U115" s="117"/>
    </row>
  </sheetData>
  <mergeCells count="2">
    <mergeCell ref="A1:S1"/>
    <mergeCell ref="A101:B10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4"/>
  <sheetViews>
    <sheetView workbookViewId="0"/>
  </sheetViews>
  <sheetFormatPr defaultRowHeight="15" x14ac:dyDescent="0.25"/>
  <cols>
    <col min="1" max="1" width="40" style="7" customWidth="1"/>
    <col min="2" max="2" width="28.85546875" style="7" customWidth="1"/>
    <col min="3" max="8" width="13.5703125" style="7" customWidth="1"/>
    <col min="9" max="16384" width="9.140625" style="7"/>
  </cols>
  <sheetData>
    <row r="1" spans="1:8" s="185" customFormat="1" ht="45" x14ac:dyDescent="0.25">
      <c r="A1" s="181" t="s">
        <v>3</v>
      </c>
      <c r="B1" s="181" t="s">
        <v>4</v>
      </c>
      <c r="C1" s="181" t="s">
        <v>903</v>
      </c>
      <c r="D1" s="181" t="s">
        <v>904</v>
      </c>
      <c r="E1" s="181" t="s">
        <v>905</v>
      </c>
      <c r="F1" s="181" t="s">
        <v>906</v>
      </c>
      <c r="G1" s="181" t="s">
        <v>907</v>
      </c>
      <c r="H1" s="181" t="s">
        <v>908</v>
      </c>
    </row>
    <row r="2" spans="1:8" x14ac:dyDescent="0.25">
      <c r="A2" s="7" t="s">
        <v>227</v>
      </c>
      <c r="B2" s="182" t="s">
        <v>14</v>
      </c>
      <c r="C2" s="182">
        <v>75</v>
      </c>
      <c r="D2" s="182">
        <v>5</v>
      </c>
      <c r="E2" s="182">
        <v>1</v>
      </c>
      <c r="F2" s="182">
        <v>90</v>
      </c>
      <c r="G2" s="182">
        <v>70</v>
      </c>
      <c r="H2" s="182">
        <v>10</v>
      </c>
    </row>
    <row r="3" spans="1:8" x14ac:dyDescent="0.25">
      <c r="A3" s="7" t="s">
        <v>59</v>
      </c>
      <c r="B3" s="182" t="s">
        <v>231</v>
      </c>
      <c r="C3" s="182"/>
      <c r="D3" s="182"/>
      <c r="E3" s="182"/>
      <c r="F3" s="182"/>
      <c r="G3" s="182"/>
      <c r="H3" s="182"/>
    </row>
    <row r="4" spans="1:8" x14ac:dyDescent="0.25">
      <c r="A4" s="7" t="s">
        <v>59</v>
      </c>
      <c r="B4" s="182" t="s">
        <v>14</v>
      </c>
      <c r="C4" s="182">
        <v>159</v>
      </c>
      <c r="D4" s="182"/>
      <c r="E4" s="182"/>
      <c r="F4" s="182"/>
      <c r="G4" s="182"/>
      <c r="H4" s="182"/>
    </row>
    <row r="5" spans="1:8" x14ac:dyDescent="0.25">
      <c r="A5" s="7" t="s">
        <v>59</v>
      </c>
      <c r="B5" s="182" t="s">
        <v>10</v>
      </c>
      <c r="C5" s="182"/>
      <c r="D5" s="182"/>
      <c r="E5" s="182"/>
      <c r="F5" s="182"/>
      <c r="G5" s="182"/>
      <c r="H5" s="182"/>
    </row>
    <row r="6" spans="1:8" customFormat="1" x14ac:dyDescent="0.25">
      <c r="A6" t="s">
        <v>115</v>
      </c>
      <c r="B6" t="s">
        <v>14</v>
      </c>
    </row>
    <row r="7" spans="1:8" x14ac:dyDescent="0.25">
      <c r="A7" s="7" t="s">
        <v>109</v>
      </c>
      <c r="B7" s="182" t="s">
        <v>14</v>
      </c>
      <c r="C7" s="182">
        <v>161</v>
      </c>
      <c r="D7" s="182">
        <v>17</v>
      </c>
      <c r="E7" s="182">
        <v>7</v>
      </c>
      <c r="F7" s="182">
        <v>52</v>
      </c>
      <c r="G7" s="182">
        <v>31</v>
      </c>
      <c r="H7" s="182">
        <v>37</v>
      </c>
    </row>
    <row r="8" spans="1:8" x14ac:dyDescent="0.25">
      <c r="A8" s="7" t="s">
        <v>124</v>
      </c>
      <c r="B8" s="182" t="s">
        <v>14</v>
      </c>
      <c r="C8" s="182">
        <v>179</v>
      </c>
      <c r="D8" s="182">
        <v>53</v>
      </c>
      <c r="E8" s="182">
        <v>7</v>
      </c>
      <c r="F8" s="182">
        <v>49</v>
      </c>
      <c r="G8" s="182">
        <v>72</v>
      </c>
      <c r="H8" s="182">
        <v>37</v>
      </c>
    </row>
    <row r="9" spans="1:8" x14ac:dyDescent="0.25">
      <c r="A9" s="7" t="s">
        <v>877</v>
      </c>
      <c r="B9" s="182" t="s">
        <v>14</v>
      </c>
      <c r="C9" s="182">
        <v>44</v>
      </c>
      <c r="D9" s="182">
        <v>16</v>
      </c>
      <c r="E9" s="182">
        <v>11</v>
      </c>
      <c r="F9" s="182">
        <v>27</v>
      </c>
      <c r="G9" s="182">
        <v>6</v>
      </c>
      <c r="H9" s="182">
        <v>8</v>
      </c>
    </row>
    <row r="10" spans="1:8" x14ac:dyDescent="0.25">
      <c r="A10" s="7" t="s">
        <v>150</v>
      </c>
      <c r="B10" s="182" t="s">
        <v>14</v>
      </c>
      <c r="C10" s="182">
        <v>32</v>
      </c>
      <c r="D10" s="182">
        <v>0</v>
      </c>
      <c r="E10" s="182">
        <v>3</v>
      </c>
      <c r="F10" s="182">
        <v>78</v>
      </c>
      <c r="G10" s="182">
        <v>84</v>
      </c>
      <c r="H10" s="182">
        <v>41</v>
      </c>
    </row>
    <row r="11" spans="1:8" x14ac:dyDescent="0.25">
      <c r="A11" s="7" t="s">
        <v>878</v>
      </c>
      <c r="B11" s="182" t="s">
        <v>14</v>
      </c>
      <c r="C11" s="182">
        <v>30</v>
      </c>
      <c r="D11" s="182">
        <v>40</v>
      </c>
      <c r="E11" s="182"/>
      <c r="F11" s="182">
        <v>63</v>
      </c>
      <c r="G11" s="182"/>
      <c r="H11" s="182">
        <v>33</v>
      </c>
    </row>
    <row r="12" spans="1:8" x14ac:dyDescent="0.25">
      <c r="A12" s="7" t="s">
        <v>879</v>
      </c>
      <c r="B12" s="182" t="s">
        <v>14</v>
      </c>
      <c r="C12" s="182">
        <v>211</v>
      </c>
      <c r="D12" s="182">
        <v>4</v>
      </c>
      <c r="E12" s="182">
        <v>6</v>
      </c>
      <c r="F12" s="182">
        <v>61</v>
      </c>
      <c r="G12" s="182">
        <v>80</v>
      </c>
      <c r="H12" s="182">
        <v>71</v>
      </c>
    </row>
    <row r="13" spans="1:8" x14ac:dyDescent="0.25">
      <c r="A13" s="7" t="s">
        <v>106</v>
      </c>
      <c r="B13" s="182" t="s">
        <v>14</v>
      </c>
      <c r="C13" s="182">
        <v>74</v>
      </c>
      <c r="D13" s="182">
        <v>16</v>
      </c>
      <c r="E13" s="182">
        <v>14</v>
      </c>
      <c r="F13" s="182">
        <v>73</v>
      </c>
      <c r="G13" s="182">
        <v>35</v>
      </c>
      <c r="H13" s="182">
        <v>18</v>
      </c>
    </row>
    <row r="14" spans="1:8" x14ac:dyDescent="0.25">
      <c r="A14" s="7" t="s">
        <v>110</v>
      </c>
      <c r="B14" s="182" t="s">
        <v>14</v>
      </c>
      <c r="C14" s="182">
        <v>67</v>
      </c>
      <c r="D14" s="182"/>
      <c r="E14" s="182"/>
      <c r="F14" s="182"/>
      <c r="G14" s="182"/>
      <c r="H14" s="182"/>
    </row>
    <row r="15" spans="1:8" x14ac:dyDescent="0.25">
      <c r="A15" s="7" t="s">
        <v>138</v>
      </c>
      <c r="B15" s="182" t="s">
        <v>14</v>
      </c>
      <c r="C15" s="182">
        <v>110</v>
      </c>
      <c r="D15" s="182">
        <v>12</v>
      </c>
      <c r="E15" s="182">
        <v>4</v>
      </c>
      <c r="F15" s="182">
        <v>39</v>
      </c>
      <c r="G15" s="182">
        <v>52</v>
      </c>
      <c r="H15" s="182">
        <v>90</v>
      </c>
    </row>
    <row r="16" spans="1:8" x14ac:dyDescent="0.25">
      <c r="A16" s="7" t="s">
        <v>193</v>
      </c>
      <c r="B16" s="182" t="s">
        <v>14</v>
      </c>
      <c r="C16" s="182">
        <v>47</v>
      </c>
      <c r="D16" s="182">
        <v>10</v>
      </c>
      <c r="E16" s="182">
        <v>10</v>
      </c>
      <c r="F16" s="182">
        <v>50</v>
      </c>
      <c r="G16" s="182">
        <v>20</v>
      </c>
      <c r="H16" s="182">
        <v>10</v>
      </c>
    </row>
    <row r="17" spans="1:8" x14ac:dyDescent="0.25">
      <c r="A17" s="7" t="s">
        <v>112</v>
      </c>
      <c r="B17" s="182" t="s">
        <v>14</v>
      </c>
      <c r="C17" s="182">
        <v>25</v>
      </c>
      <c r="D17" s="182">
        <v>4</v>
      </c>
      <c r="E17" s="182">
        <v>0</v>
      </c>
      <c r="F17" s="182">
        <v>40</v>
      </c>
      <c r="G17" s="182">
        <v>76</v>
      </c>
      <c r="H17" s="182">
        <v>20</v>
      </c>
    </row>
    <row r="18" spans="1:8" x14ac:dyDescent="0.25">
      <c r="A18" s="7" t="s">
        <v>142</v>
      </c>
      <c r="B18" s="182" t="s">
        <v>14</v>
      </c>
      <c r="C18" s="182">
        <v>96</v>
      </c>
      <c r="D18" s="182">
        <v>50</v>
      </c>
      <c r="E18" s="182">
        <v>14</v>
      </c>
      <c r="F18" s="182">
        <v>50</v>
      </c>
      <c r="G18" s="182">
        <v>0</v>
      </c>
      <c r="H18" s="182">
        <v>23</v>
      </c>
    </row>
    <row r="19" spans="1:8" x14ac:dyDescent="0.25">
      <c r="A19" s="7" t="s">
        <v>175</v>
      </c>
      <c r="B19" s="182" t="s">
        <v>14</v>
      </c>
      <c r="C19" s="182">
        <v>40</v>
      </c>
      <c r="D19" s="182">
        <v>0</v>
      </c>
      <c r="E19" s="182">
        <v>0</v>
      </c>
      <c r="F19" s="182">
        <v>50</v>
      </c>
      <c r="G19" s="182">
        <v>0</v>
      </c>
      <c r="H19" s="182">
        <v>28</v>
      </c>
    </row>
    <row r="20" spans="1:8" x14ac:dyDescent="0.25">
      <c r="A20" s="7" t="s">
        <v>57</v>
      </c>
      <c r="B20" s="182" t="s">
        <v>14</v>
      </c>
      <c r="C20" s="182"/>
      <c r="D20" s="182"/>
      <c r="E20" s="182"/>
      <c r="F20" s="182"/>
      <c r="G20" s="182"/>
      <c r="H20" s="182"/>
    </row>
    <row r="21" spans="1:8" x14ac:dyDescent="0.25">
      <c r="A21" s="7" t="s">
        <v>24</v>
      </c>
      <c r="B21" s="182" t="s">
        <v>14</v>
      </c>
      <c r="C21" s="182">
        <v>43</v>
      </c>
      <c r="D21" s="182">
        <v>0</v>
      </c>
      <c r="E21" s="182">
        <v>37</v>
      </c>
      <c r="F21" s="182">
        <v>63</v>
      </c>
      <c r="G21" s="182">
        <v>56</v>
      </c>
      <c r="H21" s="182">
        <v>41</v>
      </c>
    </row>
    <row r="22" spans="1:8" x14ac:dyDescent="0.25">
      <c r="A22" s="7" t="s">
        <v>123</v>
      </c>
      <c r="B22" s="182" t="s">
        <v>14</v>
      </c>
      <c r="C22" s="182">
        <v>290</v>
      </c>
      <c r="D22" s="182"/>
      <c r="E22" s="182"/>
      <c r="F22" s="182">
        <v>68</v>
      </c>
      <c r="G22" s="182">
        <v>32</v>
      </c>
      <c r="H22" s="182">
        <v>33</v>
      </c>
    </row>
    <row r="23" spans="1:8" x14ac:dyDescent="0.25">
      <c r="A23" s="7" t="s">
        <v>181</v>
      </c>
      <c r="B23" s="182" t="s">
        <v>14</v>
      </c>
      <c r="C23" s="182">
        <v>29</v>
      </c>
      <c r="D23" s="182">
        <v>3</v>
      </c>
      <c r="E23" s="182">
        <v>0</v>
      </c>
      <c r="F23" s="182">
        <v>52</v>
      </c>
      <c r="G23" s="182">
        <v>59</v>
      </c>
      <c r="H23" s="182">
        <v>52</v>
      </c>
    </row>
    <row r="24" spans="1:8" x14ac:dyDescent="0.25">
      <c r="A24" s="7" t="s">
        <v>91</v>
      </c>
      <c r="B24" s="182" t="s">
        <v>14</v>
      </c>
      <c r="C24" s="182">
        <v>104</v>
      </c>
      <c r="D24" s="182">
        <v>1</v>
      </c>
      <c r="E24" s="182">
        <v>3</v>
      </c>
      <c r="F24" s="182">
        <v>48</v>
      </c>
      <c r="G24" s="182">
        <v>58</v>
      </c>
      <c r="H24" s="182">
        <v>41</v>
      </c>
    </row>
    <row r="25" spans="1:8" x14ac:dyDescent="0.25">
      <c r="A25" s="7" t="s">
        <v>147</v>
      </c>
      <c r="B25" s="182" t="s">
        <v>14</v>
      </c>
      <c r="C25" s="182"/>
      <c r="D25" s="182">
        <v>0</v>
      </c>
      <c r="E25" s="182">
        <v>2</v>
      </c>
      <c r="F25" s="182">
        <v>60</v>
      </c>
      <c r="G25" s="182">
        <v>68</v>
      </c>
      <c r="H25" s="182">
        <v>75</v>
      </c>
    </row>
    <row r="26" spans="1:8" x14ac:dyDescent="0.25">
      <c r="A26" s="7" t="s">
        <v>107</v>
      </c>
      <c r="B26" s="182" t="s">
        <v>108</v>
      </c>
      <c r="C26" s="182">
        <v>54</v>
      </c>
      <c r="D26" s="182">
        <v>4</v>
      </c>
      <c r="E26" s="182">
        <v>6</v>
      </c>
      <c r="F26" s="182">
        <v>54</v>
      </c>
      <c r="G26" s="182"/>
      <c r="H26" s="182">
        <v>70</v>
      </c>
    </row>
    <row r="27" spans="1:8" x14ac:dyDescent="0.25">
      <c r="A27" s="7" t="s">
        <v>67</v>
      </c>
      <c r="B27" s="182" t="s">
        <v>14</v>
      </c>
      <c r="C27" s="182">
        <v>218</v>
      </c>
      <c r="D27" s="182">
        <v>0</v>
      </c>
      <c r="E27" s="182">
        <v>9</v>
      </c>
      <c r="F27" s="182">
        <v>66</v>
      </c>
      <c r="G27" s="182">
        <v>87</v>
      </c>
      <c r="H27" s="182">
        <v>59</v>
      </c>
    </row>
    <row r="28" spans="1:8" x14ac:dyDescent="0.25">
      <c r="A28" s="7" t="s">
        <v>148</v>
      </c>
      <c r="B28" s="182" t="s">
        <v>14</v>
      </c>
      <c r="C28" s="182"/>
      <c r="D28" s="182"/>
      <c r="E28" s="182"/>
      <c r="F28" s="182"/>
      <c r="G28" s="182"/>
      <c r="H28" s="182"/>
    </row>
    <row r="29" spans="1:8" x14ac:dyDescent="0.25">
      <c r="A29" s="7" t="s">
        <v>167</v>
      </c>
      <c r="B29" s="182" t="s">
        <v>158</v>
      </c>
      <c r="C29" s="182">
        <v>95</v>
      </c>
      <c r="D29" s="182">
        <v>7</v>
      </c>
      <c r="E29" s="182">
        <v>8</v>
      </c>
      <c r="F29" s="182">
        <v>68</v>
      </c>
      <c r="G29" s="182">
        <v>88</v>
      </c>
      <c r="H29" s="182">
        <v>19</v>
      </c>
    </row>
    <row r="30" spans="1:8" x14ac:dyDescent="0.25">
      <c r="A30" s="7" t="s">
        <v>167</v>
      </c>
      <c r="B30" s="182" t="s">
        <v>180</v>
      </c>
      <c r="C30" s="182">
        <v>262</v>
      </c>
      <c r="D30" s="182">
        <v>84</v>
      </c>
      <c r="E30" s="182">
        <v>45</v>
      </c>
      <c r="F30" s="182">
        <v>57</v>
      </c>
      <c r="G30" s="182">
        <v>3</v>
      </c>
      <c r="H30" s="182">
        <v>16</v>
      </c>
    </row>
    <row r="31" spans="1:8" x14ac:dyDescent="0.25">
      <c r="A31" s="7" t="s">
        <v>80</v>
      </c>
      <c r="B31" s="182" t="s">
        <v>14</v>
      </c>
      <c r="C31" s="182">
        <v>56</v>
      </c>
      <c r="D31" s="182">
        <v>0</v>
      </c>
      <c r="E31" s="182">
        <v>21</v>
      </c>
      <c r="F31" s="182">
        <v>48</v>
      </c>
      <c r="G31" s="182">
        <v>63</v>
      </c>
      <c r="H31" s="182">
        <v>25</v>
      </c>
    </row>
    <row r="32" spans="1:8" x14ac:dyDescent="0.25">
      <c r="A32" s="7" t="s">
        <v>153</v>
      </c>
      <c r="B32" s="182" t="s">
        <v>14</v>
      </c>
      <c r="C32" s="182">
        <v>41</v>
      </c>
      <c r="D32" s="182"/>
      <c r="E32" s="182"/>
      <c r="F32" s="182"/>
      <c r="G32" s="182"/>
      <c r="H32" s="182"/>
    </row>
    <row r="33" spans="1:8" x14ac:dyDescent="0.25">
      <c r="A33" s="7" t="s">
        <v>54</v>
      </c>
      <c r="B33" s="182" t="s">
        <v>14</v>
      </c>
      <c r="C33" s="182">
        <v>65</v>
      </c>
      <c r="D33" s="182">
        <v>6</v>
      </c>
      <c r="E33" s="182">
        <v>3</v>
      </c>
      <c r="F33" s="182">
        <v>61</v>
      </c>
      <c r="G33" s="182">
        <v>77</v>
      </c>
      <c r="H33" s="182">
        <v>37</v>
      </c>
    </row>
    <row r="34" spans="1:8" x14ac:dyDescent="0.25">
      <c r="A34" s="7" t="s">
        <v>145</v>
      </c>
      <c r="B34" s="182" t="s">
        <v>14</v>
      </c>
      <c r="C34" s="182"/>
      <c r="D34" s="182"/>
      <c r="E34" s="182"/>
      <c r="F34" s="182"/>
      <c r="G34" s="182"/>
      <c r="H34" s="182"/>
    </row>
    <row r="35" spans="1:8" x14ac:dyDescent="0.25">
      <c r="A35" s="7" t="s">
        <v>880</v>
      </c>
      <c r="B35" s="182" t="s">
        <v>909</v>
      </c>
      <c r="C35" s="182"/>
      <c r="D35" s="182"/>
      <c r="E35" s="182"/>
      <c r="F35" s="182"/>
      <c r="G35" s="182"/>
      <c r="H35" s="182"/>
    </row>
    <row r="36" spans="1:8" x14ac:dyDescent="0.25">
      <c r="A36" s="7" t="s">
        <v>880</v>
      </c>
      <c r="B36" s="182" t="s">
        <v>14</v>
      </c>
      <c r="C36" s="182">
        <v>1343</v>
      </c>
      <c r="D36" s="182">
        <v>89</v>
      </c>
      <c r="E36" s="182">
        <v>51</v>
      </c>
      <c r="F36" s="182">
        <v>55</v>
      </c>
      <c r="G36" s="182">
        <v>7</v>
      </c>
      <c r="H36" s="182">
        <v>22</v>
      </c>
    </row>
    <row r="37" spans="1:8" x14ac:dyDescent="0.25">
      <c r="A37" s="7" t="s">
        <v>76</v>
      </c>
      <c r="B37" s="182" t="s">
        <v>14</v>
      </c>
      <c r="C37" s="182">
        <v>99</v>
      </c>
      <c r="D37" s="182">
        <v>28</v>
      </c>
      <c r="E37" s="182">
        <v>3</v>
      </c>
      <c r="F37" s="182">
        <v>62</v>
      </c>
      <c r="G37" s="182"/>
      <c r="H37" s="182">
        <v>51</v>
      </c>
    </row>
    <row r="38" spans="1:8" x14ac:dyDescent="0.25">
      <c r="A38" s="7" t="s">
        <v>76</v>
      </c>
      <c r="B38" s="182" t="s">
        <v>77</v>
      </c>
      <c r="C38" s="182">
        <v>46</v>
      </c>
      <c r="D38" s="182">
        <v>26</v>
      </c>
      <c r="E38" s="182">
        <v>9</v>
      </c>
      <c r="F38" s="182">
        <v>78</v>
      </c>
      <c r="G38" s="182"/>
      <c r="H38" s="182">
        <v>35</v>
      </c>
    </row>
    <row r="39" spans="1:8" x14ac:dyDescent="0.25">
      <c r="A39" s="7" t="s">
        <v>76</v>
      </c>
      <c r="B39" s="182" t="s">
        <v>105</v>
      </c>
      <c r="C39" s="182">
        <v>87</v>
      </c>
      <c r="D39" s="182">
        <v>17</v>
      </c>
      <c r="E39" s="182">
        <v>0</v>
      </c>
      <c r="F39" s="182">
        <v>80</v>
      </c>
      <c r="G39" s="182"/>
      <c r="H39" s="182">
        <v>52</v>
      </c>
    </row>
    <row r="40" spans="1:8" x14ac:dyDescent="0.25">
      <c r="A40" s="7" t="s">
        <v>52</v>
      </c>
      <c r="B40" s="182" t="s">
        <v>14</v>
      </c>
      <c r="C40" s="182">
        <v>30</v>
      </c>
      <c r="D40" s="182">
        <v>5</v>
      </c>
      <c r="E40" s="182"/>
      <c r="F40" s="182">
        <v>60</v>
      </c>
      <c r="G40" s="182">
        <v>35</v>
      </c>
      <c r="H40" s="182">
        <v>20</v>
      </c>
    </row>
    <row r="41" spans="1:8" x14ac:dyDescent="0.25">
      <c r="A41" s="7" t="s">
        <v>20</v>
      </c>
      <c r="B41" s="182" t="s">
        <v>14</v>
      </c>
      <c r="C41" s="182">
        <v>103</v>
      </c>
      <c r="D41" s="182">
        <v>11</v>
      </c>
      <c r="E41" s="182">
        <v>0</v>
      </c>
      <c r="F41" s="182">
        <v>61</v>
      </c>
      <c r="G41" s="182">
        <v>75</v>
      </c>
      <c r="H41" s="182">
        <v>16</v>
      </c>
    </row>
    <row r="42" spans="1:8" x14ac:dyDescent="0.25">
      <c r="A42" s="7" t="s">
        <v>171</v>
      </c>
      <c r="B42" s="182" t="s">
        <v>14</v>
      </c>
      <c r="C42" s="182"/>
      <c r="D42" s="182"/>
      <c r="E42" s="182"/>
      <c r="F42" s="182"/>
      <c r="G42" s="182"/>
      <c r="H42" s="182"/>
    </row>
    <row r="43" spans="1:8" x14ac:dyDescent="0.25">
      <c r="A43" s="7" t="s">
        <v>357</v>
      </c>
      <c r="B43" s="182" t="s">
        <v>14</v>
      </c>
      <c r="C43" s="182">
        <v>67</v>
      </c>
      <c r="D43" s="182">
        <v>13</v>
      </c>
      <c r="E43" s="182">
        <v>13</v>
      </c>
      <c r="F43" s="182">
        <v>67</v>
      </c>
      <c r="G43" s="182"/>
      <c r="H43" s="182">
        <v>33</v>
      </c>
    </row>
    <row r="44" spans="1:8" x14ac:dyDescent="0.25">
      <c r="A44" s="7" t="s">
        <v>152</v>
      </c>
      <c r="B44" s="182" t="s">
        <v>14</v>
      </c>
      <c r="C44" s="182">
        <v>132</v>
      </c>
      <c r="D44" s="182">
        <v>12</v>
      </c>
      <c r="E44" s="182">
        <v>11</v>
      </c>
      <c r="F44" s="182">
        <v>62</v>
      </c>
      <c r="G44" s="182">
        <v>66</v>
      </c>
      <c r="H44" s="182">
        <v>65</v>
      </c>
    </row>
    <row r="45" spans="1:8" x14ac:dyDescent="0.25">
      <c r="A45" s="7" t="s">
        <v>78</v>
      </c>
      <c r="B45" s="182" t="s">
        <v>14</v>
      </c>
      <c r="C45" s="182">
        <v>68</v>
      </c>
      <c r="D45" s="182">
        <v>0</v>
      </c>
      <c r="E45" s="182">
        <v>1</v>
      </c>
      <c r="F45" s="182">
        <v>69</v>
      </c>
      <c r="G45" s="182">
        <v>75</v>
      </c>
      <c r="H45" s="182">
        <v>25</v>
      </c>
    </row>
    <row r="46" spans="1:8" x14ac:dyDescent="0.25">
      <c r="A46" s="7" t="s">
        <v>32</v>
      </c>
      <c r="B46" s="182" t="s">
        <v>14</v>
      </c>
      <c r="C46" s="182">
        <v>251</v>
      </c>
      <c r="D46" s="182">
        <v>5</v>
      </c>
      <c r="E46" s="182">
        <v>5</v>
      </c>
      <c r="F46" s="182">
        <v>60</v>
      </c>
      <c r="G46" s="182">
        <v>38</v>
      </c>
      <c r="H46" s="182">
        <v>91</v>
      </c>
    </row>
    <row r="47" spans="1:8" x14ac:dyDescent="0.25">
      <c r="A47" s="7" t="s">
        <v>178</v>
      </c>
      <c r="B47" s="182" t="s">
        <v>14</v>
      </c>
      <c r="C47" s="182">
        <v>161</v>
      </c>
      <c r="D47" s="182">
        <v>28</v>
      </c>
      <c r="E47" s="182">
        <v>24</v>
      </c>
      <c r="F47" s="182">
        <v>56</v>
      </c>
      <c r="G47" s="182">
        <v>69</v>
      </c>
      <c r="H47" s="182">
        <v>27</v>
      </c>
    </row>
    <row r="48" spans="1:8" x14ac:dyDescent="0.25">
      <c r="A48" s="7" t="s">
        <v>15</v>
      </c>
      <c r="B48" s="182" t="s">
        <v>14</v>
      </c>
      <c r="C48" s="182">
        <v>269</v>
      </c>
      <c r="D48" s="182">
        <v>17</v>
      </c>
      <c r="E48" s="182">
        <v>2</v>
      </c>
      <c r="F48" s="182">
        <v>58</v>
      </c>
      <c r="G48" s="182">
        <v>72</v>
      </c>
      <c r="H48" s="182">
        <v>29</v>
      </c>
    </row>
    <row r="49" spans="1:8" x14ac:dyDescent="0.25">
      <c r="A49" s="7" t="s">
        <v>882</v>
      </c>
      <c r="B49" s="182" t="s">
        <v>14</v>
      </c>
      <c r="C49" s="182">
        <v>35</v>
      </c>
      <c r="D49" s="182">
        <v>3</v>
      </c>
      <c r="E49" s="182">
        <v>3</v>
      </c>
      <c r="F49" s="182">
        <v>63</v>
      </c>
      <c r="G49" s="182">
        <v>11</v>
      </c>
      <c r="H49" s="182">
        <v>46</v>
      </c>
    </row>
    <row r="50" spans="1:8" x14ac:dyDescent="0.25">
      <c r="A50" s="7" t="s">
        <v>23</v>
      </c>
      <c r="B50" s="182" t="s">
        <v>14</v>
      </c>
      <c r="C50" s="182">
        <v>152</v>
      </c>
      <c r="D50" s="182">
        <v>26</v>
      </c>
      <c r="E50" s="182">
        <v>5</v>
      </c>
      <c r="F50" s="182">
        <v>65</v>
      </c>
      <c r="G50" s="182">
        <v>39</v>
      </c>
      <c r="H50" s="182">
        <v>49</v>
      </c>
    </row>
    <row r="51" spans="1:8" x14ac:dyDescent="0.25">
      <c r="A51" s="7" t="s">
        <v>84</v>
      </c>
      <c r="B51" s="182" t="s">
        <v>14</v>
      </c>
      <c r="C51" s="182">
        <v>108</v>
      </c>
      <c r="D51" s="182">
        <v>0</v>
      </c>
      <c r="E51" s="182">
        <v>0</v>
      </c>
      <c r="F51" s="182">
        <v>74</v>
      </c>
      <c r="G51" s="182">
        <v>83</v>
      </c>
      <c r="H51" s="182">
        <v>78</v>
      </c>
    </row>
    <row r="52" spans="1:8" x14ac:dyDescent="0.25">
      <c r="A52" s="7" t="s">
        <v>90</v>
      </c>
      <c r="B52" s="182" t="s">
        <v>14</v>
      </c>
      <c r="C52" s="182">
        <v>105</v>
      </c>
      <c r="D52" s="182"/>
      <c r="E52" s="182"/>
      <c r="F52" s="182">
        <v>70</v>
      </c>
      <c r="G52" s="182">
        <v>50</v>
      </c>
      <c r="H52" s="182">
        <v>9</v>
      </c>
    </row>
    <row r="53" spans="1:8" x14ac:dyDescent="0.25">
      <c r="A53" s="7" t="s">
        <v>99</v>
      </c>
      <c r="B53" s="182" t="s">
        <v>14</v>
      </c>
      <c r="C53" s="182"/>
      <c r="D53" s="182"/>
      <c r="E53" s="182"/>
      <c r="F53" s="182"/>
      <c r="G53" s="182"/>
      <c r="H53" s="182"/>
    </row>
    <row r="54" spans="1:8" x14ac:dyDescent="0.25">
      <c r="A54" s="7" t="s">
        <v>64</v>
      </c>
      <c r="B54" s="182" t="s">
        <v>35</v>
      </c>
      <c r="C54" s="182">
        <v>391</v>
      </c>
      <c r="D54" s="182">
        <v>62</v>
      </c>
      <c r="E54" s="182">
        <v>18</v>
      </c>
      <c r="F54" s="182">
        <v>55</v>
      </c>
      <c r="G54" s="182">
        <v>8</v>
      </c>
      <c r="H54" s="182">
        <v>14</v>
      </c>
    </row>
    <row r="55" spans="1:8" x14ac:dyDescent="0.25">
      <c r="A55" s="7" t="s">
        <v>161</v>
      </c>
      <c r="B55" s="182" t="s">
        <v>35</v>
      </c>
      <c r="C55" s="182"/>
      <c r="D55" s="182"/>
      <c r="E55" s="182"/>
      <c r="F55" s="182"/>
      <c r="G55" s="182"/>
      <c r="H55" s="182"/>
    </row>
    <row r="56" spans="1:8" x14ac:dyDescent="0.25">
      <c r="A56" s="7" t="s">
        <v>183</v>
      </c>
      <c r="B56" s="182" t="s">
        <v>35</v>
      </c>
      <c r="C56" s="182">
        <v>45</v>
      </c>
      <c r="D56" s="182">
        <v>2</v>
      </c>
      <c r="E56" s="182">
        <v>17</v>
      </c>
      <c r="F56" s="182">
        <v>73</v>
      </c>
      <c r="G56" s="182">
        <v>69</v>
      </c>
      <c r="H56" s="182">
        <v>33</v>
      </c>
    </row>
    <row r="57" spans="1:8" x14ac:dyDescent="0.25">
      <c r="A57" s="7" t="s">
        <v>883</v>
      </c>
      <c r="B57" s="182" t="s">
        <v>35</v>
      </c>
      <c r="C57" s="182">
        <v>151</v>
      </c>
      <c r="D57" s="182">
        <v>8</v>
      </c>
      <c r="E57" s="182">
        <v>3</v>
      </c>
      <c r="F57" s="182">
        <v>63</v>
      </c>
      <c r="G57" s="182">
        <v>72</v>
      </c>
      <c r="H57" s="182">
        <v>28</v>
      </c>
    </row>
    <row r="58" spans="1:8" x14ac:dyDescent="0.25">
      <c r="A58" s="7" t="s">
        <v>133</v>
      </c>
      <c r="B58" s="182" t="s">
        <v>12</v>
      </c>
      <c r="C58" s="182">
        <v>86</v>
      </c>
      <c r="D58" s="182">
        <v>1</v>
      </c>
      <c r="E58" s="182">
        <v>1</v>
      </c>
      <c r="F58" s="182">
        <v>69</v>
      </c>
      <c r="G58" s="182">
        <v>100</v>
      </c>
      <c r="H58" s="182">
        <v>0</v>
      </c>
    </row>
    <row r="59" spans="1:8" x14ac:dyDescent="0.25">
      <c r="A59" s="7" t="s">
        <v>580</v>
      </c>
      <c r="B59" s="182" t="s">
        <v>14</v>
      </c>
      <c r="C59" s="182">
        <v>56</v>
      </c>
      <c r="D59" s="182">
        <v>19</v>
      </c>
      <c r="E59" s="182">
        <v>0</v>
      </c>
      <c r="F59" s="182">
        <v>60</v>
      </c>
      <c r="G59" s="182">
        <v>84</v>
      </c>
      <c r="H59" s="182">
        <v>37</v>
      </c>
    </row>
    <row r="60" spans="1:8" x14ac:dyDescent="0.25">
      <c r="A60" s="7" t="s">
        <v>259</v>
      </c>
      <c r="B60" s="182" t="s">
        <v>14</v>
      </c>
      <c r="C60" s="182">
        <v>40</v>
      </c>
      <c r="D60" s="182">
        <v>10</v>
      </c>
      <c r="E60" s="182">
        <v>3</v>
      </c>
      <c r="F60" s="182">
        <v>50</v>
      </c>
      <c r="G60" s="182">
        <v>43</v>
      </c>
      <c r="H60" s="182">
        <v>18</v>
      </c>
    </row>
    <row r="61" spans="1:8" x14ac:dyDescent="0.25">
      <c r="A61" s="7" t="s">
        <v>114</v>
      </c>
      <c r="B61" s="182" t="s">
        <v>14</v>
      </c>
      <c r="C61" s="182">
        <v>742</v>
      </c>
      <c r="D61" s="182">
        <v>5</v>
      </c>
      <c r="E61" s="182">
        <v>0</v>
      </c>
      <c r="F61" s="182">
        <v>60</v>
      </c>
      <c r="G61" s="182">
        <v>88</v>
      </c>
      <c r="H61" s="182">
        <v>67</v>
      </c>
    </row>
    <row r="62" spans="1:8" x14ac:dyDescent="0.25">
      <c r="A62" s="7" t="s">
        <v>68</v>
      </c>
      <c r="B62" s="182" t="s">
        <v>14</v>
      </c>
      <c r="C62" s="182">
        <v>22</v>
      </c>
      <c r="D62" s="182">
        <v>41</v>
      </c>
      <c r="E62" s="182">
        <v>14</v>
      </c>
      <c r="F62" s="182">
        <v>50</v>
      </c>
      <c r="G62" s="182">
        <v>14</v>
      </c>
      <c r="H62" s="182">
        <v>5</v>
      </c>
    </row>
    <row r="63" spans="1:8" x14ac:dyDescent="0.25">
      <c r="A63" s="7" t="s">
        <v>63</v>
      </c>
      <c r="B63" s="182" t="s">
        <v>14</v>
      </c>
      <c r="C63" s="182">
        <v>145</v>
      </c>
      <c r="D63" s="182">
        <v>24</v>
      </c>
      <c r="E63" s="182">
        <v>3</v>
      </c>
      <c r="F63" s="182">
        <v>59</v>
      </c>
      <c r="G63" s="182">
        <v>55</v>
      </c>
      <c r="H63" s="182">
        <v>66</v>
      </c>
    </row>
    <row r="64" spans="1:8" x14ac:dyDescent="0.25">
      <c r="A64" s="7" t="s">
        <v>98</v>
      </c>
      <c r="B64" s="182" t="s">
        <v>14</v>
      </c>
      <c r="C64" s="182">
        <v>72</v>
      </c>
      <c r="D64" s="182">
        <v>0</v>
      </c>
      <c r="E64" s="182">
        <v>13</v>
      </c>
      <c r="F64" s="182">
        <v>61</v>
      </c>
      <c r="G64" s="182">
        <v>10</v>
      </c>
      <c r="H64" s="182">
        <v>46</v>
      </c>
    </row>
    <row r="65" spans="1:8" x14ac:dyDescent="0.25">
      <c r="A65" s="7" t="s">
        <v>139</v>
      </c>
      <c r="B65" s="182" t="s">
        <v>14</v>
      </c>
      <c r="C65" s="182">
        <v>51</v>
      </c>
      <c r="D65" s="182">
        <v>0</v>
      </c>
      <c r="E65" s="182">
        <v>0</v>
      </c>
      <c r="F65" s="182">
        <v>52</v>
      </c>
      <c r="G65" s="182">
        <v>100</v>
      </c>
      <c r="H65" s="182"/>
    </row>
    <row r="66" spans="1:8" x14ac:dyDescent="0.25">
      <c r="A66" s="7" t="s">
        <v>141</v>
      </c>
      <c r="B66" s="182" t="s">
        <v>14</v>
      </c>
      <c r="C66" s="182">
        <v>67</v>
      </c>
      <c r="D66" s="182">
        <v>15</v>
      </c>
      <c r="E66" s="182">
        <v>13</v>
      </c>
      <c r="F66" s="182">
        <v>54</v>
      </c>
      <c r="G66" s="182">
        <v>70</v>
      </c>
      <c r="H66" s="182">
        <v>73</v>
      </c>
    </row>
    <row r="67" spans="1:8" x14ac:dyDescent="0.25">
      <c r="A67" s="7" t="s">
        <v>39</v>
      </c>
      <c r="B67" s="182" t="s">
        <v>14</v>
      </c>
      <c r="C67" s="182">
        <v>127</v>
      </c>
      <c r="D67" s="182">
        <v>16</v>
      </c>
      <c r="E67" s="182">
        <v>17</v>
      </c>
      <c r="F67" s="182">
        <v>69</v>
      </c>
      <c r="G67" s="182">
        <v>50</v>
      </c>
      <c r="H67" s="182">
        <v>42</v>
      </c>
    </row>
    <row r="68" spans="1:8" x14ac:dyDescent="0.25">
      <c r="A68" s="7" t="s">
        <v>884</v>
      </c>
      <c r="B68" s="182" t="s">
        <v>14</v>
      </c>
      <c r="C68" s="182">
        <v>204</v>
      </c>
      <c r="D68" s="182"/>
      <c r="E68" s="182"/>
      <c r="F68" s="182">
        <v>77</v>
      </c>
      <c r="G68" s="182">
        <v>59</v>
      </c>
      <c r="H68" s="182">
        <v>89</v>
      </c>
    </row>
    <row r="69" spans="1:8" x14ac:dyDescent="0.25">
      <c r="A69" s="7" t="s">
        <v>89</v>
      </c>
      <c r="B69" s="182" t="s">
        <v>14</v>
      </c>
      <c r="C69" s="182">
        <v>89</v>
      </c>
      <c r="D69" s="182">
        <v>10</v>
      </c>
      <c r="E69" s="182">
        <v>0</v>
      </c>
      <c r="F69" s="182">
        <v>57</v>
      </c>
      <c r="G69" s="182">
        <v>55</v>
      </c>
      <c r="H69" s="182">
        <v>30</v>
      </c>
    </row>
    <row r="70" spans="1:8" x14ac:dyDescent="0.25">
      <c r="A70" s="7" t="s">
        <v>263</v>
      </c>
      <c r="B70" s="182" t="s">
        <v>14</v>
      </c>
      <c r="C70" s="182">
        <v>281</v>
      </c>
      <c r="D70" s="182"/>
      <c r="E70" s="182"/>
      <c r="F70" s="182">
        <v>44</v>
      </c>
      <c r="G70" s="182"/>
      <c r="H70" s="182">
        <v>30</v>
      </c>
    </row>
    <row r="71" spans="1:8" x14ac:dyDescent="0.25">
      <c r="A71" s="7" t="s">
        <v>176</v>
      </c>
      <c r="B71" s="182" t="s">
        <v>177</v>
      </c>
    </row>
    <row r="72" spans="1:8" x14ac:dyDescent="0.25">
      <c r="A72" s="7" t="s">
        <v>11</v>
      </c>
      <c r="B72" s="182" t="s">
        <v>12</v>
      </c>
      <c r="C72" s="182">
        <v>36</v>
      </c>
      <c r="D72" s="182">
        <v>2</v>
      </c>
      <c r="E72" s="182">
        <v>0</v>
      </c>
      <c r="F72" s="182">
        <v>60</v>
      </c>
      <c r="G72" s="182">
        <v>50</v>
      </c>
      <c r="H72" s="182">
        <v>45</v>
      </c>
    </row>
    <row r="73" spans="1:8" x14ac:dyDescent="0.25">
      <c r="A73" s="7" t="s">
        <v>29</v>
      </c>
      <c r="B73" s="182" t="s">
        <v>14</v>
      </c>
      <c r="C73" s="182">
        <v>28</v>
      </c>
      <c r="D73" s="182">
        <v>10</v>
      </c>
      <c r="E73" s="182">
        <v>34</v>
      </c>
      <c r="F73" s="182">
        <v>51</v>
      </c>
      <c r="G73" s="182">
        <v>38</v>
      </c>
      <c r="H73" s="182">
        <v>3</v>
      </c>
    </row>
    <row r="74" spans="1:8" x14ac:dyDescent="0.25">
      <c r="A74" s="7" t="s">
        <v>113</v>
      </c>
      <c r="B74" s="182" t="s">
        <v>14</v>
      </c>
      <c r="C74" s="182">
        <v>35</v>
      </c>
      <c r="D74" s="182">
        <v>21</v>
      </c>
      <c r="E74" s="182">
        <v>3</v>
      </c>
      <c r="F74" s="182">
        <v>55</v>
      </c>
      <c r="G74" s="182">
        <v>24</v>
      </c>
      <c r="H74" s="182">
        <v>10</v>
      </c>
    </row>
    <row r="75" spans="1:8" x14ac:dyDescent="0.25">
      <c r="A75" s="7" t="s">
        <v>60</v>
      </c>
      <c r="B75" s="182" t="s">
        <v>61</v>
      </c>
      <c r="C75" s="182">
        <v>222</v>
      </c>
      <c r="D75" s="182">
        <v>0</v>
      </c>
      <c r="E75" s="182">
        <v>11</v>
      </c>
      <c r="F75" s="182">
        <v>12</v>
      </c>
      <c r="G75" s="182">
        <v>0</v>
      </c>
      <c r="H75" s="182">
        <v>24</v>
      </c>
    </row>
    <row r="76" spans="1:8" x14ac:dyDescent="0.25">
      <c r="A76" s="7" t="s">
        <v>60</v>
      </c>
      <c r="B76" s="182" t="s">
        <v>85</v>
      </c>
      <c r="C76" s="182">
        <v>72</v>
      </c>
      <c r="D76" s="182">
        <v>0</v>
      </c>
      <c r="E76" s="182">
        <v>15</v>
      </c>
      <c r="F76" s="182">
        <v>26</v>
      </c>
      <c r="G76" s="182">
        <v>0</v>
      </c>
      <c r="H76" s="182">
        <v>56</v>
      </c>
    </row>
    <row r="77" spans="1:8" x14ac:dyDescent="0.25">
      <c r="A77" s="7" t="s">
        <v>128</v>
      </c>
      <c r="B77" s="182" t="s">
        <v>14</v>
      </c>
      <c r="C77" s="182">
        <v>21</v>
      </c>
      <c r="D77" s="182">
        <v>0</v>
      </c>
      <c r="E77" s="182">
        <v>8</v>
      </c>
      <c r="F77" s="182">
        <v>58</v>
      </c>
      <c r="G77" s="182">
        <v>42</v>
      </c>
      <c r="H77" s="182">
        <v>33</v>
      </c>
    </row>
    <row r="78" spans="1:8" x14ac:dyDescent="0.25">
      <c r="A78" s="7" t="s">
        <v>120</v>
      </c>
      <c r="B78" s="182" t="s">
        <v>14</v>
      </c>
      <c r="C78" s="182">
        <v>876</v>
      </c>
      <c r="D78" s="182">
        <v>42</v>
      </c>
      <c r="E78" s="182">
        <v>19</v>
      </c>
      <c r="F78" s="182">
        <v>69</v>
      </c>
      <c r="G78" s="182">
        <v>45</v>
      </c>
      <c r="H78" s="182">
        <v>44</v>
      </c>
    </row>
    <row r="79" spans="1:8" x14ac:dyDescent="0.25">
      <c r="A79" s="7" t="s">
        <v>51</v>
      </c>
      <c r="B79" s="182" t="s">
        <v>14</v>
      </c>
      <c r="C79" s="182">
        <v>69</v>
      </c>
      <c r="D79" s="182">
        <v>12</v>
      </c>
      <c r="E79" s="182">
        <v>4</v>
      </c>
      <c r="F79" s="182">
        <v>67</v>
      </c>
      <c r="G79" s="182">
        <v>45</v>
      </c>
      <c r="H79" s="182">
        <v>22</v>
      </c>
    </row>
    <row r="80" spans="1:8" x14ac:dyDescent="0.25">
      <c r="A80" s="7" t="s">
        <v>201</v>
      </c>
      <c r="B80" s="182" t="s">
        <v>14</v>
      </c>
      <c r="C80" s="182">
        <v>113</v>
      </c>
      <c r="D80" s="182">
        <v>48</v>
      </c>
      <c r="E80" s="182">
        <v>20</v>
      </c>
      <c r="F80" s="182">
        <v>58</v>
      </c>
      <c r="G80" s="182">
        <v>50</v>
      </c>
      <c r="H80" s="182">
        <v>35</v>
      </c>
    </row>
    <row r="81" spans="1:8" x14ac:dyDescent="0.25">
      <c r="A81" s="7" t="s">
        <v>129</v>
      </c>
      <c r="B81" s="182" t="s">
        <v>14</v>
      </c>
      <c r="C81" s="182">
        <v>113</v>
      </c>
      <c r="D81" s="182">
        <v>5</v>
      </c>
      <c r="E81" s="182">
        <v>3</v>
      </c>
      <c r="F81" s="182">
        <v>39</v>
      </c>
      <c r="G81" s="182">
        <v>49</v>
      </c>
      <c r="H81" s="182">
        <v>19</v>
      </c>
    </row>
    <row r="82" spans="1:8" x14ac:dyDescent="0.25">
      <c r="A82" s="7" t="s">
        <v>33</v>
      </c>
      <c r="B82" s="182" t="s">
        <v>14</v>
      </c>
      <c r="C82" s="182">
        <v>67</v>
      </c>
      <c r="D82" s="182">
        <v>45</v>
      </c>
      <c r="E82" s="182">
        <v>0</v>
      </c>
      <c r="F82" s="182">
        <v>55</v>
      </c>
      <c r="G82" s="182">
        <v>79</v>
      </c>
      <c r="H82" s="182">
        <v>9</v>
      </c>
    </row>
    <row r="83" spans="1:8" x14ac:dyDescent="0.25">
      <c r="A83" s="7" t="s">
        <v>885</v>
      </c>
      <c r="B83" s="182" t="s">
        <v>14</v>
      </c>
      <c r="C83" s="182">
        <v>112</v>
      </c>
      <c r="D83" s="182">
        <v>10</v>
      </c>
      <c r="E83" s="182">
        <v>0</v>
      </c>
      <c r="F83" s="182">
        <v>62</v>
      </c>
      <c r="G83" s="182">
        <v>75</v>
      </c>
      <c r="H83" s="182">
        <v>86</v>
      </c>
    </row>
    <row r="84" spans="1:8" x14ac:dyDescent="0.25">
      <c r="A84" s="7" t="s">
        <v>30</v>
      </c>
      <c r="B84" s="182" t="s">
        <v>14</v>
      </c>
      <c r="C84" s="182"/>
      <c r="D84" s="182"/>
      <c r="E84" s="182"/>
      <c r="F84" s="182"/>
      <c r="G84" s="182"/>
      <c r="H84" s="182"/>
    </row>
    <row r="85" spans="1:8" x14ac:dyDescent="0.25">
      <c r="A85" s="7" t="s">
        <v>43</v>
      </c>
      <c r="B85" s="182" t="s">
        <v>14</v>
      </c>
      <c r="C85" s="182">
        <v>135</v>
      </c>
      <c r="D85" s="182">
        <v>12</v>
      </c>
      <c r="E85" s="182">
        <v>0</v>
      </c>
      <c r="F85" s="182">
        <v>55</v>
      </c>
      <c r="G85" s="182">
        <v>70</v>
      </c>
      <c r="H85" s="182">
        <v>40</v>
      </c>
    </row>
    <row r="86" spans="1:8" x14ac:dyDescent="0.25">
      <c r="A86" s="7" t="s">
        <v>266</v>
      </c>
      <c r="B86" s="182" t="s">
        <v>10</v>
      </c>
      <c r="C86" s="182">
        <v>54</v>
      </c>
      <c r="D86" s="182">
        <v>43</v>
      </c>
      <c r="E86" s="182">
        <v>30</v>
      </c>
      <c r="F86" s="182">
        <v>61</v>
      </c>
      <c r="G86" s="182">
        <v>0</v>
      </c>
      <c r="H86" s="182">
        <v>19</v>
      </c>
    </row>
    <row r="87" spans="1:8" x14ac:dyDescent="0.25">
      <c r="A87" s="7" t="s">
        <v>165</v>
      </c>
      <c r="B87" s="182" t="s">
        <v>166</v>
      </c>
      <c r="C87" s="182">
        <v>29</v>
      </c>
      <c r="D87" s="182">
        <v>0</v>
      </c>
      <c r="E87" s="182">
        <v>0</v>
      </c>
      <c r="F87" s="182">
        <v>72</v>
      </c>
      <c r="G87" s="182">
        <v>100</v>
      </c>
      <c r="H87" s="182">
        <v>14</v>
      </c>
    </row>
    <row r="88" spans="1:8" x14ac:dyDescent="0.25">
      <c r="A88" s="7" t="s">
        <v>165</v>
      </c>
      <c r="B88" s="182" t="s">
        <v>14</v>
      </c>
      <c r="C88" s="182">
        <v>99</v>
      </c>
      <c r="D88" s="182">
        <v>43</v>
      </c>
      <c r="E88" s="182">
        <v>10</v>
      </c>
      <c r="F88" s="182">
        <v>64</v>
      </c>
      <c r="G88" s="182">
        <v>24</v>
      </c>
      <c r="H88" s="182">
        <v>13</v>
      </c>
    </row>
    <row r="89" spans="1:8" x14ac:dyDescent="0.25">
      <c r="A89" s="7" t="s">
        <v>165</v>
      </c>
      <c r="B89" s="182" t="s">
        <v>202</v>
      </c>
      <c r="C89" s="182">
        <v>30</v>
      </c>
      <c r="D89" s="182">
        <v>33</v>
      </c>
      <c r="E89" s="182">
        <v>13</v>
      </c>
      <c r="F89" s="182">
        <v>73</v>
      </c>
      <c r="G89" s="182">
        <v>23</v>
      </c>
      <c r="H89" s="182">
        <v>27</v>
      </c>
    </row>
    <row r="90" spans="1:8" x14ac:dyDescent="0.25">
      <c r="A90" s="7" t="s">
        <v>140</v>
      </c>
      <c r="B90" s="182" t="s">
        <v>14</v>
      </c>
      <c r="C90" s="182">
        <v>108</v>
      </c>
      <c r="D90" s="182">
        <v>17</v>
      </c>
      <c r="E90" s="182">
        <v>1</v>
      </c>
      <c r="F90" s="182">
        <v>59</v>
      </c>
      <c r="G90" s="182">
        <v>56</v>
      </c>
      <c r="H90" s="182">
        <v>62</v>
      </c>
    </row>
    <row r="91" spans="1:8" x14ac:dyDescent="0.25">
      <c r="A91" s="7" t="s">
        <v>81</v>
      </c>
      <c r="B91" s="182" t="s">
        <v>10</v>
      </c>
      <c r="C91" s="182">
        <v>43</v>
      </c>
      <c r="D91" s="182">
        <v>41</v>
      </c>
      <c r="E91" s="182">
        <v>20</v>
      </c>
      <c r="F91" s="182">
        <v>51</v>
      </c>
      <c r="G91" s="182">
        <v>8</v>
      </c>
      <c r="H91" s="182">
        <v>16</v>
      </c>
    </row>
    <row r="92" spans="1:8" x14ac:dyDescent="0.25">
      <c r="A92" s="7" t="s">
        <v>74</v>
      </c>
      <c r="B92" s="182" t="s">
        <v>14</v>
      </c>
      <c r="C92" s="182">
        <v>528</v>
      </c>
      <c r="D92" s="182">
        <v>13</v>
      </c>
      <c r="E92" s="182">
        <v>25</v>
      </c>
      <c r="F92" s="182">
        <v>62</v>
      </c>
      <c r="G92" s="182">
        <v>59</v>
      </c>
      <c r="H92" s="182">
        <v>54</v>
      </c>
    </row>
    <row r="93" spans="1:8" customFormat="1" x14ac:dyDescent="0.25">
      <c r="A93" s="7" t="s">
        <v>203</v>
      </c>
      <c r="B93" s="7" t="s">
        <v>14</v>
      </c>
      <c r="C93" s="183"/>
      <c r="D93" s="186"/>
      <c r="E93" s="186"/>
    </row>
    <row r="94" spans="1:8" x14ac:dyDescent="0.25">
      <c r="A94" s="7" t="s">
        <v>127</v>
      </c>
      <c r="B94" s="182" t="s">
        <v>14</v>
      </c>
      <c r="C94" s="182"/>
      <c r="D94" s="182"/>
      <c r="E94" s="182"/>
      <c r="F94" s="182"/>
      <c r="G94" s="182"/>
      <c r="H94" s="182"/>
    </row>
    <row r="95" spans="1:8" x14ac:dyDescent="0.25">
      <c r="A95" s="7" t="s">
        <v>135</v>
      </c>
      <c r="B95" s="182" t="s">
        <v>14</v>
      </c>
      <c r="C95" s="182">
        <v>166</v>
      </c>
      <c r="D95" s="182">
        <v>9</v>
      </c>
      <c r="E95" s="182">
        <v>4</v>
      </c>
      <c r="F95" s="182">
        <v>65</v>
      </c>
      <c r="G95" s="182">
        <v>68</v>
      </c>
      <c r="H95" s="182"/>
    </row>
    <row r="96" spans="1:8" x14ac:dyDescent="0.25">
      <c r="A96" s="7" t="s">
        <v>102</v>
      </c>
      <c r="B96" s="182" t="s">
        <v>14</v>
      </c>
      <c r="C96" s="182">
        <v>128</v>
      </c>
      <c r="D96" s="182">
        <v>3</v>
      </c>
      <c r="E96" s="182">
        <v>3</v>
      </c>
      <c r="F96" s="182">
        <v>65</v>
      </c>
      <c r="G96" s="182">
        <v>75</v>
      </c>
      <c r="H96" s="182">
        <v>60</v>
      </c>
    </row>
    <row r="97" spans="1:8" x14ac:dyDescent="0.25">
      <c r="A97" s="7" t="s">
        <v>118</v>
      </c>
      <c r="B97" s="182" t="s">
        <v>14</v>
      </c>
      <c r="C97" s="182"/>
      <c r="D97" s="182"/>
      <c r="E97" s="182"/>
      <c r="F97" s="182"/>
      <c r="G97" s="182"/>
      <c r="H97" s="182"/>
    </row>
    <row r="98" spans="1:8" x14ac:dyDescent="0.25">
      <c r="A98" s="7" t="s">
        <v>886</v>
      </c>
      <c r="B98" s="182" t="s">
        <v>14</v>
      </c>
      <c r="C98" s="182">
        <v>159</v>
      </c>
      <c r="D98" s="182">
        <v>1</v>
      </c>
      <c r="E98" s="182">
        <v>3</v>
      </c>
      <c r="F98" s="182">
        <v>66</v>
      </c>
      <c r="G98" s="182">
        <v>24</v>
      </c>
      <c r="H98" s="182">
        <v>29</v>
      </c>
    </row>
    <row r="99" spans="1:8" x14ac:dyDescent="0.25">
      <c r="A99" s="7" t="s">
        <v>83</v>
      </c>
      <c r="B99" s="182" t="s">
        <v>14</v>
      </c>
      <c r="C99" s="182">
        <v>42</v>
      </c>
      <c r="D99" s="182">
        <v>33</v>
      </c>
      <c r="E99" s="182">
        <v>9</v>
      </c>
      <c r="F99" s="182">
        <v>59</v>
      </c>
      <c r="G99" s="182"/>
      <c r="H99" s="182">
        <v>52</v>
      </c>
    </row>
    <row r="100" spans="1:8" x14ac:dyDescent="0.25">
      <c r="A100" s="7" t="s">
        <v>887</v>
      </c>
      <c r="B100" s="182" t="s">
        <v>14</v>
      </c>
    </row>
    <row r="101" spans="1:8" x14ac:dyDescent="0.25">
      <c r="A101" s="7" t="s">
        <v>126</v>
      </c>
      <c r="B101" s="182" t="s">
        <v>14</v>
      </c>
      <c r="C101" s="182">
        <v>122</v>
      </c>
      <c r="D101" s="182"/>
      <c r="E101" s="182"/>
      <c r="F101" s="182"/>
      <c r="G101" s="182"/>
      <c r="H101" s="182"/>
    </row>
    <row r="102" spans="1:8" x14ac:dyDescent="0.25">
      <c r="A102" s="7" t="s">
        <v>269</v>
      </c>
      <c r="B102" s="182" t="s">
        <v>14</v>
      </c>
      <c r="C102" s="182">
        <v>58</v>
      </c>
      <c r="D102" s="182">
        <v>2</v>
      </c>
      <c r="E102" s="182">
        <v>12</v>
      </c>
      <c r="F102" s="182">
        <v>37</v>
      </c>
      <c r="G102" s="182">
        <v>15</v>
      </c>
      <c r="H102" s="182">
        <v>29</v>
      </c>
    </row>
    <row r="103" spans="1:8" x14ac:dyDescent="0.25">
      <c r="A103" s="7" t="s">
        <v>79</v>
      </c>
      <c r="B103" s="182" t="s">
        <v>14</v>
      </c>
      <c r="C103" s="182">
        <v>228</v>
      </c>
      <c r="D103" s="182">
        <v>40</v>
      </c>
      <c r="E103" s="182">
        <v>10</v>
      </c>
      <c r="F103" s="182">
        <v>75</v>
      </c>
      <c r="G103" s="182">
        <v>20</v>
      </c>
      <c r="H103" s="182">
        <v>10</v>
      </c>
    </row>
    <row r="104" spans="1:8" x14ac:dyDescent="0.25">
      <c r="A104" s="7" t="s">
        <v>270</v>
      </c>
      <c r="B104" s="182" t="s">
        <v>14</v>
      </c>
      <c r="C104" s="182">
        <v>97</v>
      </c>
      <c r="D104" s="182">
        <v>0</v>
      </c>
      <c r="E104" s="182">
        <v>3</v>
      </c>
      <c r="F104" s="182">
        <v>43</v>
      </c>
      <c r="G104" s="182">
        <v>56</v>
      </c>
      <c r="H104" s="182">
        <v>11</v>
      </c>
    </row>
    <row r="105" spans="1:8" x14ac:dyDescent="0.25">
      <c r="A105" s="7" t="s">
        <v>888</v>
      </c>
      <c r="B105" s="182" t="s">
        <v>14</v>
      </c>
      <c r="C105" s="182">
        <v>156</v>
      </c>
      <c r="D105" s="182">
        <v>1</v>
      </c>
      <c r="E105" s="182">
        <v>1</v>
      </c>
      <c r="F105" s="182">
        <v>64</v>
      </c>
      <c r="G105" s="182">
        <v>54</v>
      </c>
      <c r="H105" s="182">
        <v>19</v>
      </c>
    </row>
    <row r="106" spans="1:8" x14ac:dyDescent="0.25">
      <c r="A106" s="7" t="s">
        <v>170</v>
      </c>
      <c r="B106" s="182" t="s">
        <v>14</v>
      </c>
      <c r="C106" s="182">
        <v>119</v>
      </c>
      <c r="D106" s="182">
        <v>19</v>
      </c>
      <c r="E106" s="182">
        <v>5</v>
      </c>
      <c r="F106" s="182">
        <v>56</v>
      </c>
      <c r="G106" s="182">
        <v>46</v>
      </c>
      <c r="H106" s="182">
        <v>23</v>
      </c>
    </row>
    <row r="107" spans="1:8" x14ac:dyDescent="0.25">
      <c r="A107" s="7" t="s">
        <v>19</v>
      </c>
      <c r="B107" s="182" t="s">
        <v>14</v>
      </c>
      <c r="C107" s="182">
        <v>157</v>
      </c>
      <c r="D107" s="182">
        <v>67</v>
      </c>
      <c r="E107" s="182">
        <v>17</v>
      </c>
      <c r="F107" s="182">
        <v>61</v>
      </c>
      <c r="G107" s="182">
        <v>0</v>
      </c>
      <c r="H107" s="182">
        <v>22</v>
      </c>
    </row>
    <row r="108" spans="1:8" x14ac:dyDescent="0.25">
      <c r="A108" s="7" t="s">
        <v>155</v>
      </c>
      <c r="B108" s="182" t="s">
        <v>14</v>
      </c>
      <c r="C108" s="182">
        <v>72</v>
      </c>
      <c r="D108" s="182">
        <v>10</v>
      </c>
      <c r="E108" s="182">
        <v>1</v>
      </c>
      <c r="F108" s="182">
        <v>48</v>
      </c>
      <c r="G108" s="182">
        <v>51</v>
      </c>
      <c r="H108" s="182">
        <v>52</v>
      </c>
    </row>
    <row r="109" spans="1:8" x14ac:dyDescent="0.25">
      <c r="A109" s="7" t="s">
        <v>187</v>
      </c>
      <c r="B109" s="182" t="s">
        <v>14</v>
      </c>
      <c r="C109" s="182">
        <v>35</v>
      </c>
      <c r="D109" s="182">
        <v>0</v>
      </c>
      <c r="E109" s="182">
        <v>0</v>
      </c>
      <c r="F109" s="182">
        <v>43</v>
      </c>
      <c r="G109" s="182">
        <v>17</v>
      </c>
      <c r="H109" s="182">
        <v>0</v>
      </c>
    </row>
    <row r="110" spans="1:8" x14ac:dyDescent="0.25">
      <c r="A110" s="7" t="s">
        <v>131</v>
      </c>
      <c r="B110" s="182" t="s">
        <v>132</v>
      </c>
      <c r="C110" s="182">
        <v>149</v>
      </c>
      <c r="D110" s="182">
        <v>48</v>
      </c>
      <c r="E110" s="182">
        <v>19</v>
      </c>
      <c r="F110" s="182">
        <v>54</v>
      </c>
      <c r="G110" s="182">
        <v>3</v>
      </c>
      <c r="H110" s="182">
        <v>23</v>
      </c>
    </row>
    <row r="111" spans="1:8" x14ac:dyDescent="0.25">
      <c r="A111" s="7" t="s">
        <v>22</v>
      </c>
      <c r="B111" s="182" t="s">
        <v>14</v>
      </c>
      <c r="C111" s="182"/>
      <c r="D111" s="182"/>
      <c r="E111" s="182"/>
      <c r="F111" s="182"/>
      <c r="G111" s="182"/>
      <c r="H111" s="182"/>
    </row>
    <row r="112" spans="1:8" x14ac:dyDescent="0.25">
      <c r="A112" s="7" t="s">
        <v>273</v>
      </c>
      <c r="B112" s="182" t="s">
        <v>14</v>
      </c>
      <c r="C112" s="182">
        <v>97</v>
      </c>
      <c r="D112" s="182">
        <v>1</v>
      </c>
      <c r="E112" s="182">
        <v>2</v>
      </c>
      <c r="F112" s="182">
        <v>43</v>
      </c>
      <c r="G112" s="182">
        <v>65</v>
      </c>
      <c r="H112" s="182">
        <v>40</v>
      </c>
    </row>
    <row r="113" spans="1:8" x14ac:dyDescent="0.25">
      <c r="A113" s="7" t="s">
        <v>65</v>
      </c>
      <c r="B113" s="182" t="s">
        <v>14</v>
      </c>
      <c r="C113" s="182">
        <v>55</v>
      </c>
      <c r="D113" s="182"/>
      <c r="E113" s="182"/>
      <c r="F113" s="182"/>
      <c r="G113" s="182"/>
      <c r="H113" s="182"/>
    </row>
    <row r="114" spans="1:8" x14ac:dyDescent="0.25">
      <c r="A114" s="7" t="s">
        <v>889</v>
      </c>
      <c r="B114" s="182" t="s">
        <v>14</v>
      </c>
      <c r="C114" s="182">
        <v>74</v>
      </c>
      <c r="D114" s="182"/>
      <c r="E114" s="182">
        <v>5</v>
      </c>
      <c r="F114" s="182">
        <v>69</v>
      </c>
      <c r="G114" s="182"/>
      <c r="H114" s="182"/>
    </row>
    <row r="115" spans="1:8" x14ac:dyDescent="0.25">
      <c r="A115" s="7" t="s">
        <v>889</v>
      </c>
      <c r="B115" s="182" t="s">
        <v>10</v>
      </c>
      <c r="C115" s="182">
        <v>76</v>
      </c>
      <c r="D115" s="182"/>
      <c r="E115" s="182">
        <v>7</v>
      </c>
      <c r="F115" s="182">
        <v>66</v>
      </c>
      <c r="G115" s="182"/>
      <c r="H115" s="182"/>
    </row>
    <row r="116" spans="1:8" x14ac:dyDescent="0.25">
      <c r="A116" s="7" t="s">
        <v>890</v>
      </c>
      <c r="B116" s="182" t="s">
        <v>14</v>
      </c>
      <c r="C116" s="182">
        <v>184</v>
      </c>
      <c r="D116" s="182">
        <v>62</v>
      </c>
      <c r="E116" s="182">
        <v>6</v>
      </c>
      <c r="F116" s="182">
        <v>59</v>
      </c>
      <c r="G116" s="182">
        <v>58</v>
      </c>
      <c r="H116" s="182">
        <v>19</v>
      </c>
    </row>
    <row r="117" spans="1:8" x14ac:dyDescent="0.25">
      <c r="A117" s="7" t="s">
        <v>890</v>
      </c>
      <c r="B117" s="182" t="s">
        <v>10</v>
      </c>
      <c r="C117" s="182">
        <v>160</v>
      </c>
      <c r="D117" s="182">
        <v>62</v>
      </c>
      <c r="E117" s="182">
        <v>6</v>
      </c>
      <c r="F117" s="182">
        <v>59</v>
      </c>
      <c r="G117" s="182">
        <v>58</v>
      </c>
      <c r="H117" s="182">
        <v>19</v>
      </c>
    </row>
    <row r="118" spans="1:8" x14ac:dyDescent="0.25">
      <c r="A118" s="7" t="s">
        <v>891</v>
      </c>
      <c r="B118" s="182" t="s">
        <v>10</v>
      </c>
      <c r="C118" s="182">
        <v>129</v>
      </c>
      <c r="D118" s="182"/>
      <c r="E118" s="182">
        <v>36</v>
      </c>
      <c r="F118" s="182">
        <v>41</v>
      </c>
      <c r="G118" s="182">
        <v>15</v>
      </c>
      <c r="H118" s="182"/>
    </row>
    <row r="119" spans="1:8" x14ac:dyDescent="0.25">
      <c r="A119" s="7" t="s">
        <v>892</v>
      </c>
      <c r="B119" s="182" t="s">
        <v>893</v>
      </c>
      <c r="C119" s="182">
        <v>93</v>
      </c>
      <c r="D119" s="182">
        <v>39</v>
      </c>
      <c r="E119" s="182">
        <v>3</v>
      </c>
      <c r="F119" s="182">
        <v>56</v>
      </c>
      <c r="G119" s="182">
        <v>51</v>
      </c>
      <c r="H119" s="182">
        <v>56</v>
      </c>
    </row>
    <row r="120" spans="1:8" x14ac:dyDescent="0.25">
      <c r="A120" s="7" t="s">
        <v>25</v>
      </c>
      <c r="B120" s="182" t="s">
        <v>50</v>
      </c>
      <c r="C120" s="182">
        <v>90</v>
      </c>
      <c r="D120" s="182">
        <v>0</v>
      </c>
      <c r="E120" s="182">
        <v>1</v>
      </c>
      <c r="F120" s="182">
        <v>62</v>
      </c>
      <c r="G120" s="182">
        <v>100</v>
      </c>
      <c r="H120" s="182">
        <v>24</v>
      </c>
    </row>
    <row r="121" spans="1:8" x14ac:dyDescent="0.25">
      <c r="A121" s="7" t="s">
        <v>25</v>
      </c>
      <c r="B121" s="182" t="s">
        <v>14</v>
      </c>
      <c r="C121" s="182">
        <v>90</v>
      </c>
      <c r="D121" s="182"/>
      <c r="E121" s="182">
        <v>7</v>
      </c>
      <c r="F121" s="182">
        <v>59</v>
      </c>
      <c r="G121" s="182"/>
      <c r="H121" s="182">
        <v>20</v>
      </c>
    </row>
    <row r="122" spans="1:8" x14ac:dyDescent="0.25">
      <c r="A122" s="7" t="s">
        <v>136</v>
      </c>
      <c r="B122" s="182" t="s">
        <v>14</v>
      </c>
      <c r="C122" s="182">
        <v>296</v>
      </c>
      <c r="D122" s="182">
        <v>59</v>
      </c>
      <c r="E122" s="182">
        <v>19</v>
      </c>
      <c r="F122" s="182">
        <v>51</v>
      </c>
      <c r="G122" s="182">
        <v>90</v>
      </c>
      <c r="H122" s="182">
        <v>28</v>
      </c>
    </row>
    <row r="123" spans="1:8" x14ac:dyDescent="0.25">
      <c r="A123" s="7" t="s">
        <v>894</v>
      </c>
      <c r="B123" s="182" t="s">
        <v>14</v>
      </c>
    </row>
    <row r="124" spans="1:8" x14ac:dyDescent="0.25">
      <c r="A124" s="7" t="s">
        <v>895</v>
      </c>
      <c r="B124" s="182" t="s">
        <v>14</v>
      </c>
      <c r="C124" s="182"/>
      <c r="D124" s="182"/>
      <c r="E124" s="182"/>
      <c r="F124" s="182"/>
      <c r="G124" s="182"/>
      <c r="H124" s="182"/>
    </row>
    <row r="125" spans="1:8" x14ac:dyDescent="0.25">
      <c r="A125" s="7" t="s">
        <v>125</v>
      </c>
      <c r="B125" s="182" t="s">
        <v>14</v>
      </c>
      <c r="C125" s="182"/>
      <c r="D125" s="182"/>
      <c r="E125" s="182"/>
      <c r="F125" s="182"/>
      <c r="G125" s="182"/>
      <c r="H125" s="182"/>
    </row>
    <row r="126" spans="1:8" x14ac:dyDescent="0.25">
      <c r="A126" s="7" t="s">
        <v>55</v>
      </c>
      <c r="B126" s="182" t="s">
        <v>14</v>
      </c>
      <c r="C126" s="182">
        <v>124</v>
      </c>
      <c r="D126" s="182">
        <v>31</v>
      </c>
      <c r="E126" s="182">
        <v>15</v>
      </c>
      <c r="F126" s="182">
        <v>49</v>
      </c>
      <c r="G126" s="182">
        <v>18</v>
      </c>
      <c r="H126" s="182">
        <v>12</v>
      </c>
    </row>
    <row r="127" spans="1:8" x14ac:dyDescent="0.25">
      <c r="A127" s="7" t="s">
        <v>45</v>
      </c>
      <c r="B127" s="182" t="s">
        <v>14</v>
      </c>
      <c r="C127" s="182">
        <v>151</v>
      </c>
      <c r="D127" s="182">
        <v>15</v>
      </c>
      <c r="E127" s="182">
        <v>20</v>
      </c>
      <c r="F127" s="182">
        <v>45</v>
      </c>
      <c r="G127" s="182">
        <v>55</v>
      </c>
      <c r="H127" s="182">
        <v>60</v>
      </c>
    </row>
    <row r="128" spans="1:8" x14ac:dyDescent="0.25">
      <c r="A128" s="7" t="s">
        <v>103</v>
      </c>
      <c r="B128" s="182" t="s">
        <v>14</v>
      </c>
      <c r="C128" s="182"/>
      <c r="D128" s="182"/>
      <c r="E128" s="182"/>
      <c r="F128" s="182"/>
      <c r="G128" s="182"/>
      <c r="H128" s="182"/>
    </row>
    <row r="129" spans="1:8" x14ac:dyDescent="0.25">
      <c r="A129" s="7" t="s">
        <v>130</v>
      </c>
      <c r="B129" s="182" t="s">
        <v>14</v>
      </c>
      <c r="C129" s="182"/>
      <c r="D129" s="182"/>
      <c r="E129" s="182"/>
      <c r="F129" s="182"/>
      <c r="G129" s="182"/>
      <c r="H129" s="182"/>
    </row>
    <row r="130" spans="1:8" x14ac:dyDescent="0.25">
      <c r="A130" s="7" t="s">
        <v>896</v>
      </c>
      <c r="B130" s="182" t="s">
        <v>14</v>
      </c>
      <c r="C130" s="182">
        <v>226</v>
      </c>
      <c r="D130" s="182">
        <v>8</v>
      </c>
      <c r="E130" s="182">
        <v>4</v>
      </c>
      <c r="F130" s="182">
        <v>62</v>
      </c>
      <c r="G130" s="182">
        <v>73</v>
      </c>
      <c r="H130" s="182">
        <v>61</v>
      </c>
    </row>
    <row r="131" spans="1:8" x14ac:dyDescent="0.25">
      <c r="A131" s="7" t="s">
        <v>66</v>
      </c>
      <c r="B131" s="182" t="s">
        <v>14</v>
      </c>
      <c r="C131" s="182">
        <v>251</v>
      </c>
      <c r="D131" s="182">
        <v>52</v>
      </c>
      <c r="E131" s="182">
        <v>2</v>
      </c>
      <c r="F131" s="182">
        <v>49</v>
      </c>
      <c r="G131" s="182">
        <v>69</v>
      </c>
      <c r="H131" s="182">
        <v>31</v>
      </c>
    </row>
    <row r="132" spans="1:8" x14ac:dyDescent="0.25">
      <c r="A132" s="7" t="s">
        <v>92</v>
      </c>
      <c r="B132" s="182" t="s">
        <v>14</v>
      </c>
      <c r="C132" s="182">
        <v>79</v>
      </c>
      <c r="D132" s="182">
        <v>5</v>
      </c>
      <c r="E132" s="182">
        <v>0</v>
      </c>
      <c r="F132" s="182">
        <v>60</v>
      </c>
      <c r="G132" s="182">
        <v>75</v>
      </c>
      <c r="H132" s="182">
        <v>33</v>
      </c>
    </row>
    <row r="133" spans="1:8" x14ac:dyDescent="0.25">
      <c r="A133" s="7" t="s">
        <v>70</v>
      </c>
      <c r="B133" s="182" t="s">
        <v>35</v>
      </c>
      <c r="C133" s="182">
        <v>34</v>
      </c>
      <c r="D133" s="182">
        <v>0</v>
      </c>
      <c r="E133" s="182">
        <v>1</v>
      </c>
      <c r="F133" s="182">
        <v>65</v>
      </c>
      <c r="G133" s="182">
        <v>50</v>
      </c>
      <c r="H133" s="182">
        <v>27</v>
      </c>
    </row>
    <row r="134" spans="1:8" x14ac:dyDescent="0.25">
      <c r="A134" s="7" t="s">
        <v>179</v>
      </c>
      <c r="B134" s="182" t="s">
        <v>14</v>
      </c>
      <c r="C134" s="182">
        <v>21</v>
      </c>
      <c r="D134" s="182">
        <v>48</v>
      </c>
      <c r="E134" s="182">
        <v>0</v>
      </c>
      <c r="F134" s="182">
        <v>48</v>
      </c>
      <c r="G134" s="182">
        <v>19</v>
      </c>
      <c r="H134" s="182">
        <v>5</v>
      </c>
    </row>
    <row r="135" spans="1:8" x14ac:dyDescent="0.25">
      <c r="A135" s="7" t="s">
        <v>897</v>
      </c>
      <c r="B135" s="182" t="s">
        <v>14</v>
      </c>
      <c r="C135" s="182">
        <v>29</v>
      </c>
      <c r="D135" s="182"/>
      <c r="E135" s="182"/>
      <c r="F135" s="182">
        <v>52</v>
      </c>
      <c r="G135" s="182">
        <v>55</v>
      </c>
      <c r="H135" s="182">
        <v>14</v>
      </c>
    </row>
    <row r="136" spans="1:8" x14ac:dyDescent="0.25">
      <c r="A136" s="7" t="s">
        <v>121</v>
      </c>
      <c r="B136" s="182" t="s">
        <v>14</v>
      </c>
      <c r="C136" s="182">
        <v>182</v>
      </c>
      <c r="D136" s="182"/>
      <c r="E136" s="182"/>
      <c r="F136" s="182"/>
      <c r="G136" s="182"/>
      <c r="H136" s="182"/>
    </row>
    <row r="137" spans="1:8" x14ac:dyDescent="0.25">
      <c r="A137" s="7" t="s">
        <v>205</v>
      </c>
      <c r="B137" s="182" t="s">
        <v>35</v>
      </c>
      <c r="C137" s="182">
        <v>212</v>
      </c>
      <c r="D137" s="182">
        <v>27</v>
      </c>
      <c r="E137" s="182">
        <v>7</v>
      </c>
      <c r="F137" s="182">
        <v>62</v>
      </c>
      <c r="G137" s="182">
        <v>13</v>
      </c>
      <c r="H137" s="182">
        <v>22</v>
      </c>
    </row>
    <row r="138" spans="1:8" x14ac:dyDescent="0.25">
      <c r="A138" s="7" t="s">
        <v>34</v>
      </c>
      <c r="B138" s="182" t="s">
        <v>35</v>
      </c>
      <c r="C138" s="182">
        <v>58</v>
      </c>
      <c r="D138" s="182">
        <v>4</v>
      </c>
      <c r="E138" s="182">
        <v>14</v>
      </c>
      <c r="F138" s="182">
        <v>56</v>
      </c>
      <c r="G138" s="182">
        <v>52</v>
      </c>
      <c r="H138" s="182">
        <v>32</v>
      </c>
    </row>
    <row r="139" spans="1:8" x14ac:dyDescent="0.25">
      <c r="A139" s="7" t="s">
        <v>168</v>
      </c>
      <c r="B139" s="182" t="s">
        <v>14</v>
      </c>
      <c r="C139" s="182">
        <v>82</v>
      </c>
      <c r="D139" s="182">
        <v>3</v>
      </c>
      <c r="E139" s="182">
        <v>6</v>
      </c>
      <c r="F139" s="182">
        <v>64</v>
      </c>
      <c r="G139" s="182">
        <v>78</v>
      </c>
      <c r="H139" s="182">
        <v>82</v>
      </c>
    </row>
    <row r="140" spans="1:8" x14ac:dyDescent="0.25">
      <c r="A140" s="7" t="s">
        <v>160</v>
      </c>
      <c r="B140" s="182" t="s">
        <v>14</v>
      </c>
      <c r="C140" s="182">
        <v>165</v>
      </c>
      <c r="D140" s="182">
        <v>4</v>
      </c>
      <c r="E140" s="182">
        <v>1</v>
      </c>
      <c r="F140" s="182">
        <v>57</v>
      </c>
      <c r="G140" s="182">
        <v>24</v>
      </c>
      <c r="H140" s="182">
        <v>66</v>
      </c>
    </row>
    <row r="141" spans="1:8" x14ac:dyDescent="0.25">
      <c r="A141" s="7" t="s">
        <v>94</v>
      </c>
      <c r="B141" s="182" t="s">
        <v>14</v>
      </c>
      <c r="C141" s="182">
        <v>13</v>
      </c>
      <c r="D141" s="182">
        <v>0</v>
      </c>
      <c r="E141" s="182">
        <v>7</v>
      </c>
      <c r="F141" s="182">
        <v>53</v>
      </c>
      <c r="G141" s="182">
        <v>60</v>
      </c>
      <c r="H141" s="182">
        <v>13</v>
      </c>
    </row>
    <row r="142" spans="1:8" x14ac:dyDescent="0.25">
      <c r="A142" s="7" t="s">
        <v>898</v>
      </c>
      <c r="B142" s="182" t="s">
        <v>14</v>
      </c>
      <c r="C142" s="182">
        <v>103</v>
      </c>
      <c r="D142" s="182">
        <v>0</v>
      </c>
      <c r="E142" s="182">
        <v>4</v>
      </c>
      <c r="F142" s="182">
        <v>55</v>
      </c>
      <c r="G142" s="182">
        <v>90</v>
      </c>
      <c r="H142" s="182">
        <v>6</v>
      </c>
    </row>
    <row r="143" spans="1:8" x14ac:dyDescent="0.25">
      <c r="A143" s="7" t="s">
        <v>111</v>
      </c>
      <c r="B143" s="182" t="s">
        <v>14</v>
      </c>
      <c r="C143" s="182">
        <v>32</v>
      </c>
      <c r="D143" s="182">
        <v>9</v>
      </c>
      <c r="E143" s="182">
        <v>6</v>
      </c>
      <c r="F143" s="182">
        <v>72</v>
      </c>
      <c r="G143" s="182">
        <v>66</v>
      </c>
      <c r="H143" s="182">
        <v>6</v>
      </c>
    </row>
    <row r="144" spans="1:8" x14ac:dyDescent="0.25">
      <c r="A144" s="7" t="s">
        <v>117</v>
      </c>
      <c r="B144" s="182" t="s">
        <v>14</v>
      </c>
      <c r="C144" s="182"/>
      <c r="D144" s="182"/>
      <c r="E144" s="182"/>
      <c r="F144" s="182"/>
      <c r="G144" s="182"/>
      <c r="H144" s="182"/>
    </row>
    <row r="145" spans="1:8" x14ac:dyDescent="0.25">
      <c r="A145" s="7" t="s">
        <v>182</v>
      </c>
      <c r="B145" s="182" t="s">
        <v>14</v>
      </c>
      <c r="C145" s="182"/>
      <c r="D145" s="182"/>
      <c r="E145" s="182"/>
      <c r="F145" s="182"/>
      <c r="G145" s="182"/>
      <c r="H145" s="182"/>
    </row>
    <row r="146" spans="1:8" x14ac:dyDescent="0.25">
      <c r="A146" s="7" t="s">
        <v>75</v>
      </c>
      <c r="B146" s="182" t="s">
        <v>14</v>
      </c>
      <c r="C146" s="182">
        <v>146</v>
      </c>
      <c r="D146" s="182">
        <v>6</v>
      </c>
      <c r="E146" s="182">
        <v>19</v>
      </c>
      <c r="F146" s="182">
        <v>45</v>
      </c>
      <c r="G146" s="182">
        <v>26</v>
      </c>
      <c r="H146" s="182">
        <v>14</v>
      </c>
    </row>
    <row r="147" spans="1:8" x14ac:dyDescent="0.25">
      <c r="A147" s="7" t="s">
        <v>36</v>
      </c>
      <c r="B147" s="182" t="s">
        <v>14</v>
      </c>
      <c r="C147" s="182">
        <v>52</v>
      </c>
      <c r="D147" s="182">
        <v>0</v>
      </c>
      <c r="E147" s="182">
        <v>2</v>
      </c>
      <c r="F147" s="182">
        <v>65</v>
      </c>
      <c r="G147" s="182">
        <v>77</v>
      </c>
      <c r="H147" s="182"/>
    </row>
    <row r="148" spans="1:8" x14ac:dyDescent="0.25">
      <c r="A148" t="s">
        <v>16</v>
      </c>
      <c r="B148" t="s">
        <v>14</v>
      </c>
      <c r="C148" s="182"/>
      <c r="D148" s="182"/>
      <c r="E148" s="182"/>
      <c r="F148" s="182"/>
      <c r="G148" s="182"/>
      <c r="H148" s="182"/>
    </row>
    <row r="149" spans="1:8" x14ac:dyDescent="0.25">
      <c r="A149" s="7" t="s">
        <v>122</v>
      </c>
      <c r="B149" s="182" t="s">
        <v>14</v>
      </c>
      <c r="C149" s="182">
        <v>123</v>
      </c>
      <c r="D149" s="182">
        <v>14</v>
      </c>
      <c r="E149" s="182">
        <v>8</v>
      </c>
      <c r="F149" s="182">
        <v>69</v>
      </c>
      <c r="G149" s="182">
        <v>66</v>
      </c>
      <c r="H149" s="182">
        <v>42</v>
      </c>
    </row>
    <row r="150" spans="1:8" x14ac:dyDescent="0.25">
      <c r="A150" s="7" t="s">
        <v>277</v>
      </c>
      <c r="B150" s="182" t="s">
        <v>14</v>
      </c>
      <c r="C150" s="182">
        <v>110</v>
      </c>
      <c r="D150" s="182">
        <v>10</v>
      </c>
      <c r="E150" s="182">
        <v>2</v>
      </c>
      <c r="F150" s="182">
        <v>47</v>
      </c>
      <c r="G150" s="182">
        <v>34</v>
      </c>
      <c r="H150" s="182">
        <v>26</v>
      </c>
    </row>
    <row r="151" spans="1:8" x14ac:dyDescent="0.25">
      <c r="A151" s="7" t="s">
        <v>13</v>
      </c>
      <c r="B151" s="182" t="s">
        <v>14</v>
      </c>
      <c r="C151" s="182">
        <v>370</v>
      </c>
      <c r="D151" s="182">
        <v>24</v>
      </c>
      <c r="E151" s="182">
        <v>4</v>
      </c>
      <c r="F151" s="182">
        <v>66</v>
      </c>
      <c r="G151" s="182">
        <v>32</v>
      </c>
      <c r="H151" s="182">
        <v>18</v>
      </c>
    </row>
    <row r="152" spans="1:8" x14ac:dyDescent="0.25">
      <c r="A152" s="7" t="s">
        <v>28</v>
      </c>
      <c r="B152" s="182" t="s">
        <v>14</v>
      </c>
      <c r="C152" s="182">
        <v>85</v>
      </c>
      <c r="D152" s="182">
        <v>10</v>
      </c>
      <c r="E152" s="182">
        <v>5</v>
      </c>
      <c r="F152" s="182">
        <v>56</v>
      </c>
      <c r="G152" s="182">
        <v>34</v>
      </c>
      <c r="H152" s="182">
        <v>15</v>
      </c>
    </row>
    <row r="153" spans="1:8" x14ac:dyDescent="0.25">
      <c r="A153" s="7" t="s">
        <v>86</v>
      </c>
      <c r="B153" s="182" t="s">
        <v>14</v>
      </c>
      <c r="C153" s="182">
        <v>26</v>
      </c>
      <c r="D153" s="182">
        <v>8</v>
      </c>
      <c r="E153" s="182">
        <v>15</v>
      </c>
      <c r="F153" s="182">
        <v>54</v>
      </c>
      <c r="G153" s="182">
        <v>46</v>
      </c>
      <c r="H153" s="182">
        <v>12</v>
      </c>
    </row>
    <row r="154" spans="1:8" x14ac:dyDescent="0.25">
      <c r="A154" s="7" t="s">
        <v>40</v>
      </c>
      <c r="B154" s="182" t="s">
        <v>14</v>
      </c>
      <c r="C154" s="182">
        <v>48</v>
      </c>
      <c r="D154" s="182">
        <v>55</v>
      </c>
      <c r="E154" s="182">
        <v>13</v>
      </c>
      <c r="F154" s="182">
        <v>55</v>
      </c>
      <c r="G154" s="182"/>
      <c r="H154" s="182">
        <v>13</v>
      </c>
    </row>
    <row r="155" spans="1:8" x14ac:dyDescent="0.25">
      <c r="A155" s="7" t="s">
        <v>69</v>
      </c>
      <c r="B155" s="182" t="s">
        <v>14</v>
      </c>
      <c r="C155" s="182"/>
      <c r="D155" s="182"/>
      <c r="E155" s="182"/>
      <c r="F155" s="182"/>
      <c r="G155" s="182"/>
      <c r="H155" s="182"/>
    </row>
    <row r="156" spans="1:8" x14ac:dyDescent="0.25">
      <c r="A156" s="7" t="s">
        <v>21</v>
      </c>
      <c r="B156" s="182" t="s">
        <v>14</v>
      </c>
      <c r="C156" s="182">
        <v>84</v>
      </c>
      <c r="D156" s="182">
        <v>40</v>
      </c>
      <c r="E156" s="182">
        <v>31</v>
      </c>
      <c r="F156" s="182">
        <v>39</v>
      </c>
      <c r="G156" s="182">
        <v>12</v>
      </c>
      <c r="H156" s="182">
        <v>8</v>
      </c>
    </row>
    <row r="157" spans="1:8" x14ac:dyDescent="0.25">
      <c r="A157" s="7" t="s">
        <v>93</v>
      </c>
      <c r="B157" s="182" t="s">
        <v>14</v>
      </c>
      <c r="C157" s="182">
        <v>69</v>
      </c>
      <c r="D157" s="182">
        <v>1</v>
      </c>
      <c r="E157" s="182">
        <v>6</v>
      </c>
      <c r="F157" s="182">
        <v>65</v>
      </c>
      <c r="G157" s="182">
        <v>53</v>
      </c>
      <c r="H157" s="182">
        <v>86</v>
      </c>
    </row>
    <row r="158" spans="1:8" x14ac:dyDescent="0.25">
      <c r="A158" s="7" t="s">
        <v>31</v>
      </c>
      <c r="B158" s="182" t="s">
        <v>14</v>
      </c>
      <c r="C158" s="182">
        <v>42</v>
      </c>
      <c r="D158" s="182">
        <v>10</v>
      </c>
      <c r="E158" s="182">
        <v>2</v>
      </c>
      <c r="F158" s="182">
        <v>61</v>
      </c>
      <c r="G158" s="182">
        <v>54</v>
      </c>
      <c r="H158" s="182">
        <v>17</v>
      </c>
    </row>
    <row r="159" spans="1:8" x14ac:dyDescent="0.25">
      <c r="A159" s="7" t="s">
        <v>149</v>
      </c>
      <c r="B159" s="7" t="s">
        <v>10</v>
      </c>
      <c r="C159" s="182">
        <v>31</v>
      </c>
      <c r="D159" s="182">
        <v>6</v>
      </c>
      <c r="E159" s="182">
        <v>6</v>
      </c>
      <c r="F159" s="182">
        <v>68</v>
      </c>
      <c r="G159" s="182">
        <v>42</v>
      </c>
      <c r="H159" s="182">
        <v>32</v>
      </c>
    </row>
    <row r="160" spans="1:8" x14ac:dyDescent="0.25">
      <c r="A160" s="7" t="s">
        <v>47</v>
      </c>
      <c r="B160" s="182" t="s">
        <v>10</v>
      </c>
      <c r="C160" s="182">
        <v>320</v>
      </c>
      <c r="D160" s="182">
        <v>82</v>
      </c>
      <c r="E160" s="182">
        <v>34</v>
      </c>
      <c r="F160" s="182">
        <v>63</v>
      </c>
      <c r="G160" s="182">
        <v>30</v>
      </c>
      <c r="H160" s="182">
        <v>30</v>
      </c>
    </row>
    <row r="161" spans="1:8" x14ac:dyDescent="0.25">
      <c r="A161" s="7" t="s">
        <v>9</v>
      </c>
      <c r="B161" s="182" t="s">
        <v>10</v>
      </c>
      <c r="C161" s="182">
        <v>177</v>
      </c>
      <c r="D161" s="182">
        <v>42</v>
      </c>
      <c r="E161" s="182">
        <v>11</v>
      </c>
      <c r="F161" s="182">
        <v>56</v>
      </c>
      <c r="G161" s="182">
        <v>28</v>
      </c>
      <c r="H161" s="182">
        <v>15</v>
      </c>
    </row>
    <row r="162" spans="1:8" x14ac:dyDescent="0.25">
      <c r="A162" s="7" t="s">
        <v>207</v>
      </c>
      <c r="B162" s="182" t="s">
        <v>35</v>
      </c>
      <c r="C162" s="182">
        <v>223</v>
      </c>
      <c r="D162" s="182">
        <v>30</v>
      </c>
      <c r="E162" s="182">
        <v>21</v>
      </c>
      <c r="F162" s="182">
        <v>51</v>
      </c>
      <c r="G162" s="182">
        <v>44</v>
      </c>
      <c r="H162" s="182">
        <v>14</v>
      </c>
    </row>
    <row r="163" spans="1:8" x14ac:dyDescent="0.25">
      <c r="A163" s="7" t="s">
        <v>899</v>
      </c>
      <c r="B163" s="182" t="s">
        <v>14</v>
      </c>
      <c r="C163" s="182">
        <v>111</v>
      </c>
      <c r="D163" s="182">
        <v>37</v>
      </c>
      <c r="E163" s="182">
        <v>5</v>
      </c>
      <c r="F163" s="182">
        <v>62</v>
      </c>
      <c r="G163" s="182">
        <v>64</v>
      </c>
      <c r="H163" s="182">
        <v>22</v>
      </c>
    </row>
    <row r="164" spans="1:8" x14ac:dyDescent="0.25">
      <c r="A164" s="7" t="s">
        <v>900</v>
      </c>
      <c r="B164" s="182" t="s">
        <v>49</v>
      </c>
      <c r="C164" s="182"/>
      <c r="D164" s="182"/>
      <c r="E164" s="182"/>
      <c r="F164" s="182"/>
      <c r="G164" s="182"/>
      <c r="H164" s="182"/>
    </row>
    <row r="165" spans="1:8" x14ac:dyDescent="0.25">
      <c r="A165" s="7" t="s">
        <v>96</v>
      </c>
      <c r="B165" s="182" t="s">
        <v>14</v>
      </c>
      <c r="C165" s="182">
        <v>232</v>
      </c>
      <c r="D165" s="182">
        <v>24</v>
      </c>
      <c r="E165" s="182">
        <v>1</v>
      </c>
      <c r="F165" s="182">
        <v>55</v>
      </c>
      <c r="G165" s="182">
        <v>90</v>
      </c>
      <c r="H165" s="182">
        <v>5</v>
      </c>
    </row>
    <row r="166" spans="1:8" x14ac:dyDescent="0.25">
      <c r="A166" s="7" t="s">
        <v>137</v>
      </c>
      <c r="B166" s="182" t="s">
        <v>14</v>
      </c>
      <c r="C166" s="182"/>
      <c r="D166" s="182"/>
      <c r="E166" s="182"/>
      <c r="F166" s="182"/>
      <c r="G166" s="182"/>
      <c r="H166" s="182"/>
    </row>
    <row r="167" spans="1:8" x14ac:dyDescent="0.25">
      <c r="A167" s="7" t="s">
        <v>156</v>
      </c>
      <c r="B167" s="182" t="s">
        <v>14</v>
      </c>
      <c r="C167" s="182">
        <v>30</v>
      </c>
      <c r="D167" s="182">
        <v>10</v>
      </c>
      <c r="E167" s="182">
        <v>0</v>
      </c>
      <c r="F167" s="182">
        <v>60</v>
      </c>
      <c r="G167" s="182">
        <v>10</v>
      </c>
      <c r="H167" s="182">
        <v>27</v>
      </c>
    </row>
    <row r="168" spans="1:8" x14ac:dyDescent="0.25">
      <c r="A168" s="7" t="s">
        <v>185</v>
      </c>
      <c r="B168" s="182" t="s">
        <v>14</v>
      </c>
      <c r="C168" s="182">
        <v>59</v>
      </c>
      <c r="D168" s="182">
        <v>7</v>
      </c>
      <c r="E168" s="182">
        <v>0</v>
      </c>
      <c r="F168" s="182">
        <v>69</v>
      </c>
      <c r="G168" s="182">
        <v>31</v>
      </c>
      <c r="H168" s="182">
        <v>20</v>
      </c>
    </row>
    <row r="169" spans="1:8" x14ac:dyDescent="0.25">
      <c r="A169" s="7" t="s">
        <v>95</v>
      </c>
      <c r="B169" s="182" t="s">
        <v>14</v>
      </c>
      <c r="C169" s="182">
        <v>60</v>
      </c>
      <c r="D169" s="182">
        <v>65</v>
      </c>
      <c r="E169" s="182">
        <v>4</v>
      </c>
      <c r="F169" s="182">
        <v>44</v>
      </c>
      <c r="G169" s="182">
        <v>81</v>
      </c>
      <c r="H169" s="182">
        <v>16</v>
      </c>
    </row>
    <row r="170" spans="1:8" x14ac:dyDescent="0.25">
      <c r="A170" s="7" t="s">
        <v>172</v>
      </c>
      <c r="B170" s="182" t="s">
        <v>14</v>
      </c>
      <c r="C170" s="182">
        <v>76</v>
      </c>
      <c r="D170" s="182">
        <v>10</v>
      </c>
      <c r="E170" s="182">
        <v>10</v>
      </c>
      <c r="F170" s="182">
        <v>60</v>
      </c>
      <c r="G170" s="182">
        <v>60</v>
      </c>
      <c r="H170" s="182">
        <v>30</v>
      </c>
    </row>
    <row r="171" spans="1:8" x14ac:dyDescent="0.25">
      <c r="A171" s="7" t="s">
        <v>119</v>
      </c>
      <c r="B171" s="182" t="s">
        <v>14</v>
      </c>
      <c r="C171" s="182">
        <v>87</v>
      </c>
      <c r="D171" s="182">
        <v>37</v>
      </c>
      <c r="E171" s="182">
        <v>1</v>
      </c>
      <c r="F171" s="182">
        <v>51</v>
      </c>
      <c r="G171" s="182">
        <v>49</v>
      </c>
      <c r="H171" s="182">
        <v>32</v>
      </c>
    </row>
    <row r="172" spans="1:8" x14ac:dyDescent="0.25">
      <c r="A172" s="7" t="s">
        <v>162</v>
      </c>
      <c r="B172" s="182" t="s">
        <v>14</v>
      </c>
      <c r="C172" s="182">
        <v>43</v>
      </c>
      <c r="D172" s="182">
        <v>40</v>
      </c>
      <c r="E172" s="182">
        <v>5</v>
      </c>
      <c r="F172" s="182">
        <v>58</v>
      </c>
      <c r="G172" s="182">
        <v>16</v>
      </c>
      <c r="H172" s="182">
        <v>26</v>
      </c>
    </row>
    <row r="173" spans="1:8" x14ac:dyDescent="0.25">
      <c r="A173" s="7" t="s">
        <v>143</v>
      </c>
      <c r="B173" s="182" t="s">
        <v>144</v>
      </c>
      <c r="C173" s="182">
        <v>62</v>
      </c>
      <c r="D173" s="182">
        <v>55</v>
      </c>
      <c r="E173" s="182">
        <v>11</v>
      </c>
      <c r="F173" s="182">
        <v>70</v>
      </c>
      <c r="G173" s="182">
        <v>8</v>
      </c>
      <c r="H173" s="182">
        <v>27</v>
      </c>
    </row>
    <row r="174" spans="1:8" x14ac:dyDescent="0.25">
      <c r="A174" s="7" t="s">
        <v>143</v>
      </c>
      <c r="B174" s="182" t="s">
        <v>14</v>
      </c>
      <c r="C174" s="182">
        <v>115</v>
      </c>
      <c r="D174" s="182">
        <v>60</v>
      </c>
      <c r="E174" s="182">
        <v>45</v>
      </c>
      <c r="F174" s="182">
        <v>70</v>
      </c>
      <c r="G174" s="182">
        <v>15</v>
      </c>
      <c r="H174" s="182">
        <v>10</v>
      </c>
    </row>
    <row r="175" spans="1:8" x14ac:dyDescent="0.25">
      <c r="A175" s="7" t="s">
        <v>143</v>
      </c>
      <c r="B175" s="182" t="s">
        <v>901</v>
      </c>
      <c r="C175" s="182">
        <v>152</v>
      </c>
      <c r="D175" s="182">
        <v>53</v>
      </c>
      <c r="E175" s="182">
        <v>17</v>
      </c>
      <c r="F175" s="182">
        <v>44</v>
      </c>
      <c r="G175" s="182">
        <v>7</v>
      </c>
      <c r="H175" s="182">
        <v>13</v>
      </c>
    </row>
    <row r="176" spans="1:8" x14ac:dyDescent="0.25">
      <c r="A176" s="7" t="s">
        <v>44</v>
      </c>
      <c r="B176" s="182" t="s">
        <v>14</v>
      </c>
      <c r="C176" s="182">
        <v>101</v>
      </c>
      <c r="D176" s="182">
        <v>0</v>
      </c>
      <c r="E176" s="182">
        <v>1</v>
      </c>
      <c r="F176" s="182">
        <v>53</v>
      </c>
      <c r="G176" s="182">
        <v>22</v>
      </c>
      <c r="H176" s="182">
        <v>98</v>
      </c>
    </row>
    <row r="177" spans="1:8" x14ac:dyDescent="0.25">
      <c r="A177" s="7" t="s">
        <v>104</v>
      </c>
      <c r="B177" s="182" t="s">
        <v>14</v>
      </c>
      <c r="C177" s="182">
        <v>244</v>
      </c>
      <c r="D177" s="182">
        <v>15</v>
      </c>
      <c r="E177" s="182">
        <v>1</v>
      </c>
      <c r="F177" s="182">
        <v>64</v>
      </c>
      <c r="G177" s="182">
        <v>11</v>
      </c>
      <c r="H177" s="182">
        <v>62</v>
      </c>
    </row>
    <row r="178" spans="1:8" x14ac:dyDescent="0.25">
      <c r="A178" s="7" t="s">
        <v>188</v>
      </c>
      <c r="B178" s="182" t="s">
        <v>14</v>
      </c>
      <c r="C178" s="182">
        <v>27</v>
      </c>
      <c r="D178" s="182">
        <v>16</v>
      </c>
      <c r="E178" s="182">
        <v>0</v>
      </c>
      <c r="F178" s="182">
        <v>56</v>
      </c>
      <c r="G178" s="182">
        <v>52</v>
      </c>
      <c r="H178" s="182">
        <v>20</v>
      </c>
    </row>
    <row r="179" spans="1:8" x14ac:dyDescent="0.25">
      <c r="A179" s="7" t="s">
        <v>87</v>
      </c>
      <c r="B179" s="182" t="s">
        <v>14</v>
      </c>
      <c r="C179" s="182">
        <v>67</v>
      </c>
      <c r="D179" s="182">
        <v>12</v>
      </c>
      <c r="E179" s="182">
        <v>1</v>
      </c>
      <c r="F179" s="182">
        <v>49</v>
      </c>
      <c r="G179" s="182"/>
      <c r="H179" s="182">
        <v>33</v>
      </c>
    </row>
    <row r="180" spans="1:8" x14ac:dyDescent="0.25">
      <c r="A180" s="7" t="s">
        <v>169</v>
      </c>
      <c r="B180" s="182" t="s">
        <v>14</v>
      </c>
      <c r="C180" s="182">
        <v>485</v>
      </c>
      <c r="D180" s="182">
        <v>23</v>
      </c>
      <c r="E180" s="182">
        <v>23</v>
      </c>
      <c r="F180" s="182">
        <v>64</v>
      </c>
      <c r="G180" s="182">
        <v>32</v>
      </c>
      <c r="H180" s="182">
        <v>51</v>
      </c>
    </row>
    <row r="181" spans="1:8" x14ac:dyDescent="0.25">
      <c r="A181" s="7" t="s">
        <v>82</v>
      </c>
      <c r="B181" s="182" t="s">
        <v>14</v>
      </c>
      <c r="C181" s="182">
        <v>364</v>
      </c>
      <c r="D181" s="182">
        <v>43</v>
      </c>
      <c r="E181" s="182">
        <v>13</v>
      </c>
      <c r="F181" s="182">
        <v>63</v>
      </c>
      <c r="G181" s="182">
        <v>1</v>
      </c>
      <c r="H181" s="182">
        <v>24</v>
      </c>
    </row>
    <row r="182" spans="1:8" x14ac:dyDescent="0.25">
      <c r="A182" s="7" t="s">
        <v>73</v>
      </c>
      <c r="B182" s="182" t="s">
        <v>14</v>
      </c>
      <c r="C182" s="182">
        <v>29</v>
      </c>
      <c r="D182" s="182">
        <v>4</v>
      </c>
      <c r="E182" s="182">
        <v>1</v>
      </c>
      <c r="F182" s="182">
        <v>66</v>
      </c>
      <c r="G182" s="182">
        <v>35</v>
      </c>
      <c r="H182" s="182">
        <v>55</v>
      </c>
    </row>
    <row r="183" spans="1:8" x14ac:dyDescent="0.25">
      <c r="A183" s="7" t="s">
        <v>290</v>
      </c>
      <c r="B183" s="182" t="s">
        <v>14</v>
      </c>
      <c r="C183" s="182">
        <v>123</v>
      </c>
      <c r="D183" s="182">
        <v>43</v>
      </c>
      <c r="E183" s="182">
        <v>4</v>
      </c>
      <c r="F183" s="182">
        <v>59</v>
      </c>
      <c r="G183" s="182">
        <v>65</v>
      </c>
      <c r="H183" s="182">
        <v>43</v>
      </c>
    </row>
    <row r="184" spans="1:8" x14ac:dyDescent="0.25">
      <c r="A184" s="7" t="s">
        <v>72</v>
      </c>
      <c r="B184" s="182" t="s">
        <v>14</v>
      </c>
      <c r="C184" s="182">
        <v>267</v>
      </c>
      <c r="D184" s="182">
        <v>65</v>
      </c>
      <c r="E184" s="182">
        <v>0</v>
      </c>
      <c r="F184" s="182">
        <v>49</v>
      </c>
      <c r="G184" s="182">
        <v>85</v>
      </c>
      <c r="H184" s="182">
        <v>37</v>
      </c>
    </row>
    <row r="185" spans="1:8" x14ac:dyDescent="0.25">
      <c r="A185" s="7" t="s">
        <v>26</v>
      </c>
      <c r="B185" s="182" t="s">
        <v>14</v>
      </c>
      <c r="C185" s="182">
        <v>71</v>
      </c>
      <c r="D185" s="182">
        <v>5</v>
      </c>
      <c r="E185" s="182">
        <v>0</v>
      </c>
      <c r="F185" s="182">
        <v>65</v>
      </c>
      <c r="G185" s="182">
        <v>63</v>
      </c>
      <c r="H185" s="182">
        <v>39</v>
      </c>
    </row>
    <row r="186" spans="1:8" x14ac:dyDescent="0.25">
      <c r="A186" s="7" t="s">
        <v>88</v>
      </c>
      <c r="B186" s="182" t="s">
        <v>14</v>
      </c>
      <c r="C186" s="182">
        <v>76</v>
      </c>
      <c r="D186" s="182">
        <v>4</v>
      </c>
      <c r="E186" s="182">
        <v>1</v>
      </c>
      <c r="F186" s="182">
        <v>53</v>
      </c>
      <c r="G186" s="182">
        <v>74</v>
      </c>
      <c r="H186" s="182">
        <v>32</v>
      </c>
    </row>
    <row r="187" spans="1:8" x14ac:dyDescent="0.25">
      <c r="A187" s="7" t="s">
        <v>163</v>
      </c>
      <c r="B187" s="182" t="s">
        <v>35</v>
      </c>
      <c r="C187" s="182">
        <v>19</v>
      </c>
      <c r="D187" s="182"/>
      <c r="E187" s="182"/>
      <c r="F187" s="182"/>
      <c r="G187" s="182"/>
      <c r="H187" s="182"/>
    </row>
    <row r="188" spans="1:8" x14ac:dyDescent="0.25">
      <c r="A188" s="7" t="s">
        <v>134</v>
      </c>
      <c r="B188" s="182" t="s">
        <v>14</v>
      </c>
      <c r="C188" s="182">
        <v>68</v>
      </c>
      <c r="D188" s="182">
        <v>3</v>
      </c>
      <c r="E188" s="182">
        <v>1</v>
      </c>
      <c r="F188" s="182">
        <v>72</v>
      </c>
      <c r="G188" s="182">
        <v>65</v>
      </c>
      <c r="H188" s="182">
        <v>44</v>
      </c>
    </row>
    <row r="189" spans="1:8" x14ac:dyDescent="0.25">
      <c r="A189" s="7" t="s">
        <v>902</v>
      </c>
      <c r="B189" s="182" t="s">
        <v>14</v>
      </c>
      <c r="C189" s="182">
        <v>158</v>
      </c>
      <c r="D189" s="182">
        <v>10</v>
      </c>
      <c r="E189" s="182">
        <v>2</v>
      </c>
      <c r="F189" s="182">
        <v>58</v>
      </c>
      <c r="G189" s="182">
        <v>65</v>
      </c>
      <c r="H189" s="182">
        <v>36</v>
      </c>
    </row>
    <row r="190" spans="1:8" x14ac:dyDescent="0.25">
      <c r="A190" s="7" t="s">
        <v>97</v>
      </c>
      <c r="B190" s="182" t="s">
        <v>14</v>
      </c>
      <c r="C190" s="182">
        <v>62</v>
      </c>
      <c r="D190" s="182">
        <v>29</v>
      </c>
      <c r="E190" s="182">
        <v>3</v>
      </c>
      <c r="F190" s="182">
        <v>60</v>
      </c>
      <c r="G190" s="182">
        <v>43</v>
      </c>
      <c r="H190" s="182">
        <v>23</v>
      </c>
    </row>
    <row r="191" spans="1:8" x14ac:dyDescent="0.25">
      <c r="A191" s="7" t="s">
        <v>293</v>
      </c>
      <c r="B191" s="182" t="s">
        <v>35</v>
      </c>
      <c r="C191" s="182">
        <v>52</v>
      </c>
      <c r="D191" s="182">
        <v>2</v>
      </c>
      <c r="E191" s="182">
        <v>0</v>
      </c>
      <c r="F191" s="182">
        <v>69</v>
      </c>
      <c r="G191" s="182">
        <v>63</v>
      </c>
      <c r="H191" s="182">
        <v>6</v>
      </c>
    </row>
    <row r="192" spans="1:8" x14ac:dyDescent="0.25">
      <c r="A192" s="7" t="s">
        <v>41</v>
      </c>
      <c r="B192" s="182" t="s">
        <v>14</v>
      </c>
      <c r="C192" s="182">
        <v>41</v>
      </c>
      <c r="D192" s="182">
        <v>22</v>
      </c>
      <c r="E192" s="182">
        <v>17</v>
      </c>
      <c r="F192" s="182">
        <v>63</v>
      </c>
      <c r="G192" s="182">
        <v>51</v>
      </c>
      <c r="H192" s="182">
        <v>20</v>
      </c>
    </row>
    <row r="193" spans="1:8" x14ac:dyDescent="0.25">
      <c r="A193" s="7" t="s">
        <v>71</v>
      </c>
      <c r="B193" s="182" t="s">
        <v>14</v>
      </c>
      <c r="C193" s="182">
        <v>167</v>
      </c>
      <c r="D193" s="182">
        <v>3</v>
      </c>
      <c r="E193" s="182">
        <v>7</v>
      </c>
      <c r="F193" s="182">
        <v>61</v>
      </c>
      <c r="G193" s="182">
        <v>46</v>
      </c>
      <c r="H193" s="182">
        <v>23</v>
      </c>
    </row>
    <row r="194" spans="1:8" x14ac:dyDescent="0.25">
      <c r="A194" s="7" t="s">
        <v>116</v>
      </c>
      <c r="B194" s="182" t="s">
        <v>14</v>
      </c>
      <c r="C194" s="182"/>
      <c r="D194" s="182"/>
      <c r="E194" s="182"/>
      <c r="F194" s="182"/>
      <c r="G194" s="182"/>
      <c r="H194" s="182"/>
    </row>
    <row r="195" spans="1:8" x14ac:dyDescent="0.25">
      <c r="A195" s="7" t="s">
        <v>17</v>
      </c>
      <c r="B195" s="182" t="s">
        <v>18</v>
      </c>
      <c r="C195" s="182"/>
      <c r="D195" s="182"/>
      <c r="E195" s="182"/>
      <c r="F195" s="182"/>
      <c r="G195" s="182"/>
      <c r="H195" s="182"/>
    </row>
    <row r="196" spans="1:8" x14ac:dyDescent="0.25">
      <c r="A196" s="7" t="s">
        <v>27</v>
      </c>
      <c r="B196" s="182" t="s">
        <v>14</v>
      </c>
      <c r="C196" s="182">
        <v>87</v>
      </c>
      <c r="D196" s="182">
        <v>1</v>
      </c>
      <c r="E196" s="182">
        <v>7</v>
      </c>
      <c r="F196" s="182">
        <v>59</v>
      </c>
      <c r="G196" s="182">
        <v>8</v>
      </c>
      <c r="H196" s="182">
        <v>24</v>
      </c>
    </row>
    <row r="198" spans="1:8" x14ac:dyDescent="0.25">
      <c r="H198" s="182"/>
    </row>
    <row r="204" spans="1:8" x14ac:dyDescent="0.25">
      <c r="B204" s="182"/>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4"/>
  <sheetViews>
    <sheetView workbookViewId="0">
      <selection sqref="A1:XFD1048576"/>
    </sheetView>
  </sheetViews>
  <sheetFormatPr defaultRowHeight="15" x14ac:dyDescent="0.25"/>
  <cols>
    <col min="1" max="1" width="18.42578125" style="7" customWidth="1"/>
    <col min="2" max="5" width="12.28515625" style="183" customWidth="1"/>
  </cols>
  <sheetData>
    <row r="1" spans="1:5" ht="90" x14ac:dyDescent="0.25">
      <c r="A1" s="181" t="s">
        <v>368</v>
      </c>
      <c r="B1" s="181" t="s">
        <v>910</v>
      </c>
      <c r="C1" s="181" t="s">
        <v>911</v>
      </c>
      <c r="D1" s="181" t="s">
        <v>912</v>
      </c>
      <c r="E1" s="181"/>
    </row>
    <row r="2" spans="1:5" x14ac:dyDescent="0.25">
      <c r="A2" s="7" t="s">
        <v>374</v>
      </c>
      <c r="B2" s="182">
        <v>200</v>
      </c>
      <c r="C2" s="182">
        <v>129</v>
      </c>
      <c r="D2" s="182">
        <v>59</v>
      </c>
      <c r="E2" s="182"/>
    </row>
    <row r="3" spans="1:5" x14ac:dyDescent="0.25">
      <c r="A3" s="7" t="s">
        <v>375</v>
      </c>
      <c r="B3" s="182">
        <v>20</v>
      </c>
      <c r="C3" s="182">
        <v>17</v>
      </c>
      <c r="D3" s="182">
        <v>17</v>
      </c>
      <c r="E3" s="182"/>
    </row>
    <row r="4" spans="1:5" x14ac:dyDescent="0.25">
      <c r="A4" s="7" t="s">
        <v>376</v>
      </c>
      <c r="B4" s="182">
        <v>39</v>
      </c>
      <c r="C4" s="182">
        <v>37</v>
      </c>
      <c r="D4" s="182">
        <v>21</v>
      </c>
      <c r="E4" s="182"/>
    </row>
    <row r="5" spans="1:5" x14ac:dyDescent="0.25">
      <c r="A5" s="7" t="s">
        <v>377</v>
      </c>
      <c r="B5" s="182">
        <v>100</v>
      </c>
      <c r="C5" s="182">
        <v>90</v>
      </c>
      <c r="D5" s="182">
        <v>64</v>
      </c>
      <c r="E5" s="182"/>
    </row>
    <row r="6" spans="1:5" x14ac:dyDescent="0.25">
      <c r="A6" s="7" t="s">
        <v>378</v>
      </c>
      <c r="B6" s="182">
        <v>37</v>
      </c>
      <c r="C6" s="182">
        <v>22</v>
      </c>
      <c r="D6" s="182">
        <v>20</v>
      </c>
      <c r="E6" s="182"/>
    </row>
    <row r="7" spans="1:5" x14ac:dyDescent="0.25">
      <c r="A7" s="7" t="s">
        <v>379</v>
      </c>
      <c r="B7" s="182"/>
      <c r="C7" s="182"/>
      <c r="D7" s="182"/>
      <c r="E7" s="182"/>
    </row>
    <row r="8" spans="1:5" x14ac:dyDescent="0.25">
      <c r="A8" s="7" t="s">
        <v>380</v>
      </c>
      <c r="B8" s="182">
        <v>63</v>
      </c>
      <c r="C8" s="182">
        <v>40</v>
      </c>
      <c r="D8" s="182">
        <v>22</v>
      </c>
      <c r="E8" s="182"/>
    </row>
    <row r="9" spans="1:5" x14ac:dyDescent="0.25">
      <c r="A9" s="7" t="s">
        <v>381</v>
      </c>
      <c r="B9" s="182">
        <v>30</v>
      </c>
      <c r="C9" s="182">
        <v>25</v>
      </c>
      <c r="D9" s="182">
        <v>13</v>
      </c>
      <c r="E9" s="182"/>
    </row>
    <row r="10" spans="1:5" x14ac:dyDescent="0.25">
      <c r="A10" s="7" t="s">
        <v>382</v>
      </c>
      <c r="B10" s="182">
        <v>58</v>
      </c>
      <c r="C10" s="182">
        <v>42</v>
      </c>
      <c r="D10" s="182">
        <v>32</v>
      </c>
      <c r="E10" s="182"/>
    </row>
    <row r="11" spans="1:5" x14ac:dyDescent="0.25">
      <c r="A11" s="7" t="s">
        <v>383</v>
      </c>
      <c r="B11" s="182">
        <v>202</v>
      </c>
      <c r="C11" s="182">
        <v>146</v>
      </c>
      <c r="D11" s="182">
        <v>57</v>
      </c>
      <c r="E11" s="182"/>
    </row>
    <row r="12" spans="1:5" x14ac:dyDescent="0.25">
      <c r="A12" s="7" t="s">
        <v>384</v>
      </c>
      <c r="B12" s="182">
        <v>28</v>
      </c>
      <c r="C12" s="182">
        <v>11</v>
      </c>
      <c r="D12" s="182">
        <v>7</v>
      </c>
      <c r="E12" s="182"/>
    </row>
    <row r="13" spans="1:5" x14ac:dyDescent="0.25">
      <c r="A13" s="7" t="s">
        <v>385</v>
      </c>
      <c r="B13" s="182">
        <v>334</v>
      </c>
      <c r="C13" s="182">
        <v>253</v>
      </c>
      <c r="D13" s="182">
        <v>141</v>
      </c>
      <c r="E13" s="182"/>
    </row>
    <row r="14" spans="1:5" x14ac:dyDescent="0.25">
      <c r="A14" s="7" t="s">
        <v>386</v>
      </c>
      <c r="B14" s="182">
        <v>722</v>
      </c>
      <c r="C14" s="182">
        <v>444</v>
      </c>
      <c r="D14" s="182">
        <v>233</v>
      </c>
      <c r="E14" s="182"/>
    </row>
    <row r="15" spans="1:5" x14ac:dyDescent="0.25">
      <c r="A15" s="7" t="s">
        <v>387</v>
      </c>
      <c r="B15" s="182">
        <v>23</v>
      </c>
      <c r="C15" s="182">
        <v>19</v>
      </c>
      <c r="D15" s="182">
        <v>15</v>
      </c>
      <c r="E15" s="182"/>
    </row>
    <row r="16" spans="1:5" x14ac:dyDescent="0.25">
      <c r="A16" s="7" t="s">
        <v>388</v>
      </c>
      <c r="B16" s="182">
        <v>233</v>
      </c>
      <c r="C16" s="182">
        <v>136</v>
      </c>
      <c r="D16" s="182">
        <v>93</v>
      </c>
      <c r="E16" s="182"/>
    </row>
    <row r="17" spans="1:5" x14ac:dyDescent="0.25">
      <c r="A17" s="7" t="s">
        <v>389</v>
      </c>
      <c r="B17" s="182">
        <v>169</v>
      </c>
      <c r="C17" s="182">
        <v>77</v>
      </c>
      <c r="D17" s="182">
        <v>72</v>
      </c>
      <c r="E17" s="182"/>
    </row>
    <row r="18" spans="1:5" x14ac:dyDescent="0.25">
      <c r="A18" s="7" t="s">
        <v>390</v>
      </c>
      <c r="B18" s="182">
        <v>25</v>
      </c>
      <c r="C18" s="182">
        <v>20</v>
      </c>
      <c r="D18" s="182">
        <v>19</v>
      </c>
      <c r="E18" s="182"/>
    </row>
    <row r="19" spans="1:5" x14ac:dyDescent="0.25">
      <c r="A19" s="7" t="s">
        <v>391</v>
      </c>
      <c r="B19" s="182">
        <v>59</v>
      </c>
      <c r="C19" s="182">
        <v>35</v>
      </c>
      <c r="D19" s="182">
        <v>20</v>
      </c>
      <c r="E19" s="182"/>
    </row>
    <row r="20" spans="1:5" x14ac:dyDescent="0.25">
      <c r="A20" s="7" t="s">
        <v>392</v>
      </c>
      <c r="B20" s="182">
        <v>217</v>
      </c>
      <c r="C20" s="182">
        <v>114</v>
      </c>
      <c r="D20" s="182">
        <v>61</v>
      </c>
      <c r="E20" s="182"/>
    </row>
    <row r="21" spans="1:5" x14ac:dyDescent="0.25">
      <c r="A21" s="7" t="s">
        <v>393</v>
      </c>
      <c r="B21" s="182">
        <v>73</v>
      </c>
      <c r="C21" s="182">
        <v>61</v>
      </c>
      <c r="D21" s="182">
        <v>48</v>
      </c>
      <c r="E21" s="182"/>
    </row>
    <row r="22" spans="1:5" x14ac:dyDescent="0.25">
      <c r="A22" s="7" t="s">
        <v>394</v>
      </c>
      <c r="B22" s="182">
        <v>199</v>
      </c>
      <c r="C22" s="182">
        <v>159</v>
      </c>
      <c r="D22" s="182">
        <v>119</v>
      </c>
      <c r="E22" s="182"/>
    </row>
    <row r="23" spans="1:5" x14ac:dyDescent="0.25">
      <c r="A23" s="7" t="s">
        <v>395</v>
      </c>
      <c r="B23" s="182">
        <v>218</v>
      </c>
      <c r="C23" s="182">
        <v>209</v>
      </c>
      <c r="D23" s="182">
        <v>152</v>
      </c>
      <c r="E23" s="182"/>
    </row>
    <row r="24" spans="1:5" x14ac:dyDescent="0.25">
      <c r="A24" s="7" t="s">
        <v>396</v>
      </c>
      <c r="B24" s="182">
        <v>49</v>
      </c>
      <c r="C24" s="182">
        <v>18</v>
      </c>
      <c r="D24" s="182">
        <v>15</v>
      </c>
      <c r="E24" s="182"/>
    </row>
    <row r="25" spans="1:5" x14ac:dyDescent="0.25">
      <c r="A25" s="7" t="s">
        <v>397</v>
      </c>
      <c r="B25" s="182">
        <v>30</v>
      </c>
      <c r="C25" s="182">
        <v>27</v>
      </c>
      <c r="D25" s="182">
        <v>26</v>
      </c>
      <c r="E25" s="182"/>
    </row>
    <row r="26" spans="1:5" x14ac:dyDescent="0.25">
      <c r="A26" s="7" t="s">
        <v>398</v>
      </c>
      <c r="B26" s="182">
        <v>51</v>
      </c>
      <c r="C26" s="182">
        <v>42</v>
      </c>
      <c r="D26" s="182">
        <v>34</v>
      </c>
      <c r="E26" s="182"/>
    </row>
    <row r="27" spans="1:5" x14ac:dyDescent="0.25">
      <c r="A27" s="7" t="s">
        <v>399</v>
      </c>
      <c r="B27" s="182">
        <v>299</v>
      </c>
      <c r="C27" s="182">
        <v>177</v>
      </c>
      <c r="D27" s="182">
        <v>106</v>
      </c>
      <c r="E27" s="182"/>
    </row>
    <row r="28" spans="1:5" x14ac:dyDescent="0.25">
      <c r="A28" s="7" t="s">
        <v>400</v>
      </c>
      <c r="B28" s="182">
        <v>229</v>
      </c>
      <c r="C28" s="182">
        <v>184</v>
      </c>
      <c r="D28" s="182">
        <v>81</v>
      </c>
      <c r="E28" s="182"/>
    </row>
    <row r="29" spans="1:5" x14ac:dyDescent="0.25">
      <c r="A29" s="7" t="s">
        <v>401</v>
      </c>
      <c r="B29" s="182">
        <v>88</v>
      </c>
      <c r="C29" s="182">
        <v>44</v>
      </c>
      <c r="D29" s="182">
        <v>35</v>
      </c>
      <c r="E29" s="182"/>
    </row>
    <row r="30" spans="1:5" x14ac:dyDescent="0.25">
      <c r="A30" s="7" t="s">
        <v>402</v>
      </c>
      <c r="B30" s="182">
        <v>89</v>
      </c>
      <c r="C30" s="182">
        <v>44</v>
      </c>
      <c r="D30" s="182">
        <v>23</v>
      </c>
      <c r="E30" s="182"/>
    </row>
    <row r="31" spans="1:5" x14ac:dyDescent="0.25">
      <c r="A31" s="7" t="s">
        <v>403</v>
      </c>
      <c r="B31" s="182">
        <v>74</v>
      </c>
      <c r="C31" s="182">
        <v>62</v>
      </c>
      <c r="D31" s="182">
        <v>49</v>
      </c>
      <c r="E31" s="182"/>
    </row>
    <row r="32" spans="1:5" x14ac:dyDescent="0.25">
      <c r="A32" s="7" t="s">
        <v>404</v>
      </c>
      <c r="B32" s="182">
        <v>66</v>
      </c>
      <c r="C32" s="182">
        <v>63</v>
      </c>
      <c r="D32" s="182">
        <v>45</v>
      </c>
      <c r="E32" s="182"/>
    </row>
    <row r="33" spans="1:5" x14ac:dyDescent="0.25">
      <c r="A33" s="7" t="s">
        <v>405</v>
      </c>
      <c r="B33" s="182">
        <v>36</v>
      </c>
      <c r="C33" s="182">
        <v>34</v>
      </c>
      <c r="D33" s="182">
        <v>29</v>
      </c>
      <c r="E33" s="182"/>
    </row>
    <row r="34" spans="1:5" x14ac:dyDescent="0.25">
      <c r="A34" s="7" t="s">
        <v>406</v>
      </c>
      <c r="B34" s="182">
        <v>62</v>
      </c>
      <c r="C34" s="182">
        <v>30</v>
      </c>
      <c r="D34" s="182">
        <v>20</v>
      </c>
      <c r="E34" s="182"/>
    </row>
    <row r="35" spans="1:5" x14ac:dyDescent="0.25">
      <c r="A35" s="7" t="s">
        <v>407</v>
      </c>
      <c r="B35" s="182">
        <v>18</v>
      </c>
      <c r="C35" s="182">
        <v>14</v>
      </c>
      <c r="D35" s="182">
        <v>12</v>
      </c>
      <c r="E35" s="182"/>
    </row>
    <row r="36" spans="1:5" x14ac:dyDescent="0.25">
      <c r="A36" s="7" t="s">
        <v>408</v>
      </c>
      <c r="B36" s="182">
        <v>201</v>
      </c>
      <c r="C36" s="182">
        <v>180</v>
      </c>
      <c r="D36" s="182">
        <v>146</v>
      </c>
      <c r="E36" s="182"/>
    </row>
    <row r="37" spans="1:5" x14ac:dyDescent="0.25">
      <c r="A37" s="7" t="s">
        <v>409</v>
      </c>
      <c r="B37" s="182">
        <v>86</v>
      </c>
      <c r="C37" s="182">
        <v>83</v>
      </c>
      <c r="D37" s="182">
        <v>60</v>
      </c>
      <c r="E37" s="182"/>
    </row>
    <row r="38" spans="1:5" x14ac:dyDescent="0.25">
      <c r="A38" s="7" t="s">
        <v>410</v>
      </c>
      <c r="B38" s="182">
        <v>263</v>
      </c>
      <c r="C38" s="182">
        <v>209</v>
      </c>
      <c r="D38" s="182">
        <v>122</v>
      </c>
      <c r="E38" s="182"/>
    </row>
    <row r="39" spans="1:5" x14ac:dyDescent="0.25">
      <c r="A39" s="7" t="s">
        <v>411</v>
      </c>
      <c r="B39" s="182">
        <v>283</v>
      </c>
      <c r="C39" s="182">
        <v>201</v>
      </c>
      <c r="D39" s="182">
        <v>56</v>
      </c>
      <c r="E39" s="182"/>
    </row>
    <row r="40" spans="1:5" x14ac:dyDescent="0.25">
      <c r="A40" s="7" t="s">
        <v>412</v>
      </c>
      <c r="B40" s="182">
        <v>70</v>
      </c>
      <c r="C40" s="182">
        <v>57</v>
      </c>
      <c r="D40" s="182">
        <v>45</v>
      </c>
      <c r="E40" s="182"/>
    </row>
    <row r="41" spans="1:5" x14ac:dyDescent="0.25">
      <c r="A41" s="7" t="s">
        <v>413</v>
      </c>
      <c r="B41" s="182">
        <v>114</v>
      </c>
      <c r="C41" s="182">
        <v>73</v>
      </c>
      <c r="D41" s="182">
        <v>69</v>
      </c>
      <c r="E41" s="182"/>
    </row>
    <row r="42" spans="1:5" x14ac:dyDescent="0.25">
      <c r="A42" s="7" t="s">
        <v>414</v>
      </c>
      <c r="B42" s="182">
        <v>65</v>
      </c>
      <c r="C42" s="182">
        <v>48</v>
      </c>
      <c r="D42" s="182">
        <v>29</v>
      </c>
      <c r="E42" s="182"/>
    </row>
    <row r="43" spans="1:5" x14ac:dyDescent="0.25">
      <c r="A43" s="7" t="s">
        <v>415</v>
      </c>
      <c r="B43" s="182">
        <v>0</v>
      </c>
      <c r="C43" s="182">
        <v>0</v>
      </c>
      <c r="D43" s="182">
        <v>0</v>
      </c>
      <c r="E43" s="182"/>
    </row>
    <row r="44" spans="1:5" x14ac:dyDescent="0.25">
      <c r="A44" s="7" t="s">
        <v>416</v>
      </c>
      <c r="B44" s="182">
        <v>39</v>
      </c>
      <c r="C44" s="182">
        <v>32</v>
      </c>
      <c r="D44" s="182">
        <v>19</v>
      </c>
      <c r="E44" s="182"/>
    </row>
    <row r="45" spans="1:5" x14ac:dyDescent="0.25">
      <c r="A45" s="7" t="s">
        <v>417</v>
      </c>
      <c r="B45" s="182">
        <v>173</v>
      </c>
      <c r="C45" s="182">
        <v>114</v>
      </c>
      <c r="D45" s="182">
        <v>50</v>
      </c>
      <c r="E45" s="182"/>
    </row>
    <row r="46" spans="1:5" x14ac:dyDescent="0.25">
      <c r="A46" s="7" t="s">
        <v>418</v>
      </c>
      <c r="B46" s="182">
        <v>109</v>
      </c>
      <c r="C46" s="182">
        <v>39</v>
      </c>
      <c r="D46" s="182">
        <v>33</v>
      </c>
      <c r="E46" s="182"/>
    </row>
    <row r="47" spans="1:5" x14ac:dyDescent="0.25">
      <c r="A47" s="7" t="s">
        <v>419</v>
      </c>
      <c r="B47" s="182">
        <v>507</v>
      </c>
      <c r="C47" s="182">
        <v>132</v>
      </c>
      <c r="D47" s="182">
        <v>130</v>
      </c>
      <c r="E47" s="182"/>
    </row>
    <row r="48" spans="1:5" x14ac:dyDescent="0.25">
      <c r="A48" s="7" t="s">
        <v>420</v>
      </c>
      <c r="B48" s="182">
        <v>281</v>
      </c>
      <c r="C48" s="182">
        <v>109</v>
      </c>
      <c r="D48" s="182">
        <v>62</v>
      </c>
      <c r="E48" s="182"/>
    </row>
    <row r="49" spans="1:5" x14ac:dyDescent="0.25">
      <c r="A49" s="7" t="s">
        <v>421</v>
      </c>
      <c r="B49" s="182">
        <v>28</v>
      </c>
      <c r="C49" s="182">
        <v>26</v>
      </c>
      <c r="D49" s="182">
        <v>19</v>
      </c>
      <c r="E49" s="182"/>
    </row>
    <row r="50" spans="1:5" x14ac:dyDescent="0.25">
      <c r="A50" s="7" t="s">
        <v>422</v>
      </c>
      <c r="B50" s="182">
        <v>158</v>
      </c>
      <c r="C50" s="182">
        <v>87</v>
      </c>
      <c r="D50" s="182">
        <v>66</v>
      </c>
      <c r="E50" s="182"/>
    </row>
    <row r="51" spans="1:5" x14ac:dyDescent="0.25">
      <c r="A51" s="7" t="s">
        <v>423</v>
      </c>
      <c r="B51" s="182">
        <v>81</v>
      </c>
      <c r="C51" s="182">
        <v>36</v>
      </c>
      <c r="D51" s="182">
        <v>25</v>
      </c>
      <c r="E51" s="182"/>
    </row>
    <row r="52" spans="1:5" x14ac:dyDescent="0.25">
      <c r="A52" s="7" t="s">
        <v>424</v>
      </c>
      <c r="B52" s="182">
        <v>62</v>
      </c>
      <c r="C52" s="182">
        <v>50</v>
      </c>
      <c r="D52" s="182">
        <v>37</v>
      </c>
      <c r="E52" s="182"/>
    </row>
    <row r="53" spans="1:5" x14ac:dyDescent="0.25">
      <c r="A53" s="7" t="s">
        <v>425</v>
      </c>
      <c r="B53" s="182">
        <v>87</v>
      </c>
      <c r="C53" s="182">
        <v>62</v>
      </c>
      <c r="D53" s="182">
        <v>49</v>
      </c>
      <c r="E53" s="182"/>
    </row>
    <row r="54" spans="1:5" x14ac:dyDescent="0.25">
      <c r="A54" s="7" t="s">
        <v>426</v>
      </c>
      <c r="B54" s="182">
        <v>61</v>
      </c>
      <c r="C54" s="182">
        <v>32</v>
      </c>
      <c r="D54" s="182">
        <v>14</v>
      </c>
      <c r="E54" s="182"/>
    </row>
    <row r="55" spans="1:5" x14ac:dyDescent="0.25">
      <c r="A55" s="7" t="s">
        <v>427</v>
      </c>
      <c r="B55" s="182">
        <v>47</v>
      </c>
      <c r="C55" s="182">
        <v>39</v>
      </c>
      <c r="D55" s="182">
        <v>21</v>
      </c>
      <c r="E55" s="182"/>
    </row>
    <row r="56" spans="1:5" x14ac:dyDescent="0.25">
      <c r="A56" s="7" t="s">
        <v>428</v>
      </c>
      <c r="B56" s="182">
        <v>721</v>
      </c>
      <c r="C56" s="182">
        <v>450</v>
      </c>
      <c r="D56" s="182">
        <v>171</v>
      </c>
      <c r="E56" s="182"/>
    </row>
    <row r="57" spans="1:5" x14ac:dyDescent="0.25">
      <c r="A57" s="7" t="s">
        <v>429</v>
      </c>
      <c r="B57" s="182">
        <v>25</v>
      </c>
      <c r="C57" s="182">
        <v>17</v>
      </c>
      <c r="D57" s="182">
        <v>11</v>
      </c>
      <c r="E57" s="182"/>
    </row>
    <row r="58" spans="1:5" x14ac:dyDescent="0.25">
      <c r="A58" s="7" t="s">
        <v>430</v>
      </c>
      <c r="B58" s="182">
        <v>0</v>
      </c>
      <c r="C58" s="182">
        <v>0</v>
      </c>
      <c r="D58" s="182">
        <v>0</v>
      </c>
      <c r="E58" s="182"/>
    </row>
    <row r="59" spans="1:5" x14ac:dyDescent="0.25">
      <c r="A59" s="7" t="s">
        <v>431</v>
      </c>
      <c r="B59" s="182">
        <v>180</v>
      </c>
      <c r="C59" s="182">
        <v>154</v>
      </c>
      <c r="D59" s="182">
        <v>65</v>
      </c>
      <c r="E59" s="182"/>
    </row>
    <row r="60" spans="1:5" x14ac:dyDescent="0.25">
      <c r="A60" s="7" t="s">
        <v>432</v>
      </c>
      <c r="B60" s="182">
        <v>283</v>
      </c>
      <c r="C60" s="182">
        <v>139</v>
      </c>
      <c r="D60" s="182">
        <v>111</v>
      </c>
      <c r="E60" s="182"/>
    </row>
    <row r="61" spans="1:5" x14ac:dyDescent="0.25">
      <c r="A61" s="7" t="s">
        <v>433</v>
      </c>
      <c r="B61" s="182">
        <v>13</v>
      </c>
      <c r="C61" s="182">
        <v>13</v>
      </c>
      <c r="D61" s="182">
        <v>13</v>
      </c>
      <c r="E61" s="182"/>
    </row>
    <row r="62" spans="1:5" x14ac:dyDescent="0.25">
      <c r="A62" s="7" t="s">
        <v>434</v>
      </c>
      <c r="B62" s="182">
        <v>113</v>
      </c>
      <c r="C62" s="182">
        <v>36</v>
      </c>
      <c r="D62" s="182">
        <v>36</v>
      </c>
      <c r="E62" s="182"/>
    </row>
    <row r="63" spans="1:5" x14ac:dyDescent="0.25">
      <c r="A63" s="7" t="s">
        <v>435</v>
      </c>
      <c r="B63" s="182">
        <v>103</v>
      </c>
      <c r="C63" s="182">
        <v>94</v>
      </c>
      <c r="D63" s="182">
        <v>74</v>
      </c>
      <c r="E63" s="182"/>
    </row>
    <row r="64" spans="1:5" x14ac:dyDescent="0.25">
      <c r="A64" s="7" t="s">
        <v>436</v>
      </c>
      <c r="B64" s="182">
        <v>81</v>
      </c>
      <c r="C64" s="182">
        <v>60</v>
      </c>
      <c r="D64" s="182">
        <v>59</v>
      </c>
      <c r="E64" s="182"/>
    </row>
    <row r="65" spans="1:5" x14ac:dyDescent="0.25">
      <c r="A65" s="7" t="s">
        <v>437</v>
      </c>
      <c r="B65" s="182">
        <v>954</v>
      </c>
      <c r="C65" s="182">
        <v>202</v>
      </c>
      <c r="D65" s="182">
        <v>202</v>
      </c>
      <c r="E65" s="182"/>
    </row>
    <row r="66" spans="1:5" x14ac:dyDescent="0.25">
      <c r="A66" s="7" t="s">
        <v>438</v>
      </c>
      <c r="B66" s="182">
        <v>14</v>
      </c>
      <c r="C66" s="182">
        <v>9</v>
      </c>
      <c r="D66" s="182">
        <v>6</v>
      </c>
      <c r="E66" s="182"/>
    </row>
    <row r="67" spans="1:5" x14ac:dyDescent="0.25">
      <c r="A67" s="7" t="s">
        <v>439</v>
      </c>
      <c r="B67" s="182">
        <v>145</v>
      </c>
      <c r="C67" s="182">
        <v>116</v>
      </c>
      <c r="D67" s="182">
        <v>55</v>
      </c>
      <c r="E67" s="182"/>
    </row>
    <row r="68" spans="1:5" x14ac:dyDescent="0.25">
      <c r="A68" s="7" t="s">
        <v>440</v>
      </c>
      <c r="B68" s="182">
        <v>306</v>
      </c>
      <c r="C68" s="182">
        <v>264</v>
      </c>
      <c r="D68" s="182">
        <v>122</v>
      </c>
      <c r="E68" s="182"/>
    </row>
    <row r="69" spans="1:5" x14ac:dyDescent="0.25">
      <c r="A69" s="7" t="s">
        <v>441</v>
      </c>
      <c r="B69" s="182">
        <v>85</v>
      </c>
      <c r="C69" s="182">
        <v>48</v>
      </c>
      <c r="D69" s="182">
        <v>43</v>
      </c>
      <c r="E69" s="182"/>
    </row>
    <row r="70" spans="1:5" x14ac:dyDescent="0.25">
      <c r="A70" s="7" t="s">
        <v>442</v>
      </c>
      <c r="B70" s="182">
        <v>31</v>
      </c>
      <c r="C70" s="182">
        <v>18</v>
      </c>
      <c r="D70" s="182">
        <v>15</v>
      </c>
      <c r="E70" s="182"/>
    </row>
    <row r="71" spans="1:5" x14ac:dyDescent="0.25">
      <c r="A71" s="7" t="s">
        <v>443</v>
      </c>
      <c r="B71" s="182">
        <v>40</v>
      </c>
      <c r="C71" s="182">
        <v>37</v>
      </c>
      <c r="D71" s="182">
        <v>23</v>
      </c>
    </row>
    <row r="72" spans="1:5" x14ac:dyDescent="0.25">
      <c r="A72" s="7" t="s">
        <v>444</v>
      </c>
      <c r="B72" s="182">
        <v>403</v>
      </c>
      <c r="C72" s="182">
        <v>228</v>
      </c>
      <c r="D72" s="182">
        <v>179</v>
      </c>
      <c r="E72" s="182"/>
    </row>
    <row r="73" spans="1:5" x14ac:dyDescent="0.25">
      <c r="A73" s="7" t="s">
        <v>445</v>
      </c>
      <c r="B73" s="182">
        <v>55</v>
      </c>
      <c r="C73" s="182">
        <v>44</v>
      </c>
      <c r="D73" s="182">
        <v>18</v>
      </c>
      <c r="E73" s="182"/>
    </row>
    <row r="74" spans="1:5" x14ac:dyDescent="0.25">
      <c r="A74" s="7" t="s">
        <v>446</v>
      </c>
      <c r="B74" s="182">
        <v>21</v>
      </c>
      <c r="C74" s="182">
        <v>18</v>
      </c>
      <c r="D74" s="182">
        <v>15</v>
      </c>
      <c r="E74" s="182"/>
    </row>
    <row r="75" spans="1:5" x14ac:dyDescent="0.25">
      <c r="A75" s="7" t="s">
        <v>447</v>
      </c>
      <c r="B75" s="182">
        <v>461</v>
      </c>
      <c r="C75" s="182">
        <v>335</v>
      </c>
      <c r="D75" s="182">
        <v>285</v>
      </c>
      <c r="E75" s="182"/>
    </row>
    <row r="76" spans="1:5" x14ac:dyDescent="0.25">
      <c r="A76" s="7" t="s">
        <v>448</v>
      </c>
      <c r="B76" s="182">
        <v>527</v>
      </c>
      <c r="C76" s="182">
        <v>340</v>
      </c>
      <c r="D76" s="182">
        <v>112</v>
      </c>
      <c r="E76" s="182"/>
    </row>
    <row r="77" spans="1:5" x14ac:dyDescent="0.25">
      <c r="A77" s="7" t="s">
        <v>449</v>
      </c>
      <c r="B77" s="182">
        <v>29</v>
      </c>
      <c r="C77" s="182">
        <v>26</v>
      </c>
      <c r="D77" s="182">
        <v>20</v>
      </c>
      <c r="E77" s="182"/>
    </row>
    <row r="78" spans="1:5" x14ac:dyDescent="0.25">
      <c r="A78" s="7" t="s">
        <v>450</v>
      </c>
      <c r="B78" s="182">
        <v>37</v>
      </c>
      <c r="C78" s="182">
        <v>34</v>
      </c>
      <c r="D78" s="182">
        <v>21</v>
      </c>
      <c r="E78" s="182"/>
    </row>
    <row r="79" spans="1:5" x14ac:dyDescent="0.25">
      <c r="A79" s="7" t="s">
        <v>451</v>
      </c>
      <c r="B79" s="182">
        <v>159</v>
      </c>
      <c r="C79" s="182">
        <v>72</v>
      </c>
      <c r="D79" s="182">
        <v>44</v>
      </c>
      <c r="E79" s="182"/>
    </row>
    <row r="80" spans="1:5" x14ac:dyDescent="0.25">
      <c r="A80" s="7" t="s">
        <v>452</v>
      </c>
      <c r="B80" s="182">
        <v>261</v>
      </c>
      <c r="C80" s="182">
        <v>238</v>
      </c>
      <c r="D80" s="182">
        <v>74</v>
      </c>
      <c r="E80" s="182"/>
    </row>
    <row r="81" spans="1:5" x14ac:dyDescent="0.25">
      <c r="A81" s="7" t="s">
        <v>453</v>
      </c>
      <c r="B81" s="182">
        <v>31</v>
      </c>
      <c r="C81" s="182">
        <v>16</v>
      </c>
      <c r="D81" s="182">
        <v>15</v>
      </c>
      <c r="E81" s="182"/>
    </row>
    <row r="82" spans="1:5" x14ac:dyDescent="0.25">
      <c r="A82" s="7" t="s">
        <v>454</v>
      </c>
      <c r="B82" s="182">
        <v>157</v>
      </c>
      <c r="C82" s="182">
        <v>101</v>
      </c>
      <c r="D82" s="182">
        <v>83</v>
      </c>
      <c r="E82" s="182"/>
    </row>
    <row r="83" spans="1:5" x14ac:dyDescent="0.25">
      <c r="A83" s="7" t="s">
        <v>455</v>
      </c>
      <c r="B83" s="182">
        <v>48</v>
      </c>
      <c r="C83" s="182">
        <v>48</v>
      </c>
      <c r="D83" s="182">
        <v>48</v>
      </c>
      <c r="E83" s="182"/>
    </row>
    <row r="84" spans="1:5" x14ac:dyDescent="0.25">
      <c r="A84" s="7" t="s">
        <v>456</v>
      </c>
      <c r="B84" s="182">
        <v>197</v>
      </c>
      <c r="C84" s="182">
        <v>160</v>
      </c>
      <c r="D84" s="182">
        <v>104</v>
      </c>
      <c r="E84" s="182"/>
    </row>
    <row r="85" spans="1:5" x14ac:dyDescent="0.25">
      <c r="A85" s="7" t="s">
        <v>457</v>
      </c>
      <c r="B85" s="182">
        <v>124</v>
      </c>
      <c r="C85" s="182">
        <v>50</v>
      </c>
      <c r="D85" s="182">
        <v>26</v>
      </c>
      <c r="E85" s="182"/>
    </row>
    <row r="86" spans="1:5" x14ac:dyDescent="0.25">
      <c r="A86" s="7" t="s">
        <v>458</v>
      </c>
      <c r="B86" s="182">
        <v>87</v>
      </c>
      <c r="C86" s="182">
        <v>82</v>
      </c>
      <c r="D86" s="182">
        <v>62</v>
      </c>
      <c r="E86" s="182"/>
    </row>
    <row r="87" spans="1:5" x14ac:dyDescent="0.25">
      <c r="A87" s="7" t="s">
        <v>459</v>
      </c>
      <c r="B87" s="182">
        <v>46</v>
      </c>
      <c r="C87" s="182">
        <v>43</v>
      </c>
      <c r="D87" s="182">
        <v>36</v>
      </c>
      <c r="E87" s="182"/>
    </row>
    <row r="88" spans="1:5" x14ac:dyDescent="0.25">
      <c r="A88" s="7" t="s">
        <v>460</v>
      </c>
      <c r="B88" s="182">
        <v>29</v>
      </c>
      <c r="C88" s="182">
        <v>20</v>
      </c>
      <c r="D88" s="182">
        <v>20</v>
      </c>
      <c r="E88" s="182"/>
    </row>
    <row r="89" spans="1:5" x14ac:dyDescent="0.25">
      <c r="A89" s="7" t="s">
        <v>461</v>
      </c>
      <c r="B89" s="182">
        <v>32</v>
      </c>
      <c r="C89" s="182">
        <v>26</v>
      </c>
      <c r="D89" s="182">
        <v>26</v>
      </c>
      <c r="E89" s="182"/>
    </row>
    <row r="90" spans="1:5" x14ac:dyDescent="0.25">
      <c r="A90" s="7" t="s">
        <v>462</v>
      </c>
      <c r="B90" s="182">
        <v>122</v>
      </c>
      <c r="C90" s="182">
        <v>91</v>
      </c>
      <c r="D90" s="182">
        <v>61</v>
      </c>
      <c r="E90" s="182"/>
    </row>
    <row r="91" spans="1:5" x14ac:dyDescent="0.25">
      <c r="A91" s="7" t="s">
        <v>463</v>
      </c>
      <c r="B91" s="182">
        <v>42</v>
      </c>
      <c r="C91" s="182">
        <v>31</v>
      </c>
      <c r="D91" s="182">
        <v>11</v>
      </c>
      <c r="E91" s="182"/>
    </row>
    <row r="92" spans="1:5" x14ac:dyDescent="0.25">
      <c r="A92" s="7" t="s">
        <v>464</v>
      </c>
      <c r="B92" s="182">
        <v>77</v>
      </c>
      <c r="C92" s="182">
        <v>60</v>
      </c>
      <c r="D92" s="182">
        <v>48</v>
      </c>
      <c r="E92" s="182"/>
    </row>
    <row r="93" spans="1:5" x14ac:dyDescent="0.25">
      <c r="A93" s="7" t="s">
        <v>465</v>
      </c>
      <c r="B93"/>
      <c r="C93"/>
      <c r="D93" s="182"/>
    </row>
    <row r="94" spans="1:5" x14ac:dyDescent="0.25">
      <c r="A94" s="7" t="s">
        <v>466</v>
      </c>
      <c r="B94" s="182">
        <v>118</v>
      </c>
      <c r="C94" s="182">
        <v>66</v>
      </c>
      <c r="D94" s="182">
        <v>54</v>
      </c>
      <c r="E94" s="182"/>
    </row>
    <row r="95" spans="1:5" x14ac:dyDescent="0.25">
      <c r="A95" s="7" t="s">
        <v>467</v>
      </c>
      <c r="B95" s="182">
        <v>27</v>
      </c>
      <c r="C95" s="182">
        <v>25</v>
      </c>
      <c r="D95" s="182">
        <v>22</v>
      </c>
      <c r="E95" s="182"/>
    </row>
    <row r="96" spans="1:5" x14ac:dyDescent="0.25">
      <c r="A96" s="7" t="s">
        <v>468</v>
      </c>
      <c r="B96" s="182">
        <v>178</v>
      </c>
      <c r="C96" s="182">
        <v>125</v>
      </c>
      <c r="D96" s="182">
        <v>61</v>
      </c>
      <c r="E96" s="182"/>
    </row>
    <row r="97" spans="1:5" x14ac:dyDescent="0.25">
      <c r="A97" s="7" t="s">
        <v>469</v>
      </c>
      <c r="B97" s="182">
        <v>137</v>
      </c>
      <c r="C97" s="182">
        <v>111</v>
      </c>
      <c r="D97" s="182">
        <v>72</v>
      </c>
      <c r="E97" s="182"/>
    </row>
    <row r="98" spans="1:5" x14ac:dyDescent="0.25">
      <c r="A98" s="7" t="s">
        <v>470</v>
      </c>
      <c r="B98" s="182">
        <v>46</v>
      </c>
      <c r="C98" s="182">
        <v>38</v>
      </c>
      <c r="D98" s="182">
        <v>30</v>
      </c>
      <c r="E98" s="182"/>
    </row>
    <row r="99" spans="1:5" x14ac:dyDescent="0.25">
      <c r="A99" s="7" t="s">
        <v>471</v>
      </c>
      <c r="B99" s="182">
        <v>26</v>
      </c>
      <c r="C99" s="182">
        <v>21</v>
      </c>
      <c r="D99" s="182">
        <v>19</v>
      </c>
      <c r="E99" s="182"/>
    </row>
    <row r="100" spans="1:5" x14ac:dyDescent="0.25">
      <c r="A100" s="7" t="s">
        <v>472</v>
      </c>
      <c r="B100" s="182">
        <v>42</v>
      </c>
      <c r="C100" s="182">
        <v>33</v>
      </c>
      <c r="D100" s="182">
        <v>20</v>
      </c>
    </row>
    <row r="101" spans="1:5" x14ac:dyDescent="0.25">
      <c r="A101" s="7" t="s">
        <v>473</v>
      </c>
      <c r="B101" s="182">
        <v>130</v>
      </c>
      <c r="C101" s="182">
        <v>81</v>
      </c>
      <c r="D101" s="182">
        <v>48</v>
      </c>
      <c r="E101" s="182"/>
    </row>
    <row r="102" spans="1:5" x14ac:dyDescent="0.25">
      <c r="A102" s="7" t="s">
        <v>474</v>
      </c>
      <c r="B102" s="182">
        <v>34</v>
      </c>
      <c r="C102" s="182">
        <v>23</v>
      </c>
      <c r="D102" s="182">
        <v>18</v>
      </c>
      <c r="E102" s="182"/>
    </row>
    <row r="103" spans="1:5" x14ac:dyDescent="0.25">
      <c r="A103" s="7" t="s">
        <v>475</v>
      </c>
      <c r="B103" s="182">
        <v>143</v>
      </c>
      <c r="C103" s="182">
        <v>83</v>
      </c>
      <c r="D103" s="182">
        <v>47</v>
      </c>
      <c r="E103" s="182"/>
    </row>
    <row r="104" spans="1:5" x14ac:dyDescent="0.25">
      <c r="A104" s="7" t="s">
        <v>476</v>
      </c>
      <c r="B104" s="182">
        <v>72</v>
      </c>
      <c r="C104" s="182">
        <v>72</v>
      </c>
      <c r="D104" s="182">
        <v>28</v>
      </c>
      <c r="E104" s="182"/>
    </row>
    <row r="105" spans="1:5" x14ac:dyDescent="0.25">
      <c r="A105" s="7" t="s">
        <v>477</v>
      </c>
      <c r="B105" s="182">
        <v>90</v>
      </c>
      <c r="C105" s="182">
        <v>50</v>
      </c>
      <c r="D105" s="182">
        <v>31</v>
      </c>
      <c r="E105" s="182"/>
    </row>
    <row r="106" spans="1:5" x14ac:dyDescent="0.25">
      <c r="A106" s="7" t="s">
        <v>478</v>
      </c>
      <c r="B106" s="182">
        <v>33</v>
      </c>
      <c r="C106" s="182">
        <v>24</v>
      </c>
      <c r="D106" s="182">
        <v>18</v>
      </c>
      <c r="E106" s="182"/>
    </row>
    <row r="107" spans="1:5" x14ac:dyDescent="0.25">
      <c r="A107" s="7" t="s">
        <v>479</v>
      </c>
      <c r="B107" s="182">
        <v>525</v>
      </c>
      <c r="C107" s="182">
        <v>131</v>
      </c>
      <c r="D107" s="182">
        <v>128</v>
      </c>
      <c r="E107" s="182"/>
    </row>
    <row r="108" spans="1:5" x14ac:dyDescent="0.25">
      <c r="A108" s="7" t="s">
        <v>480</v>
      </c>
      <c r="B108" s="182">
        <v>215</v>
      </c>
      <c r="C108" s="182">
        <v>142</v>
      </c>
      <c r="D108" s="182">
        <v>121</v>
      </c>
      <c r="E108" s="182"/>
    </row>
    <row r="109" spans="1:5" x14ac:dyDescent="0.25">
      <c r="A109" s="7" t="s">
        <v>481</v>
      </c>
      <c r="B109" s="182">
        <v>77</v>
      </c>
      <c r="C109" s="182">
        <v>62</v>
      </c>
      <c r="D109" s="182">
        <v>49</v>
      </c>
      <c r="E109" s="182"/>
    </row>
    <row r="110" spans="1:5" x14ac:dyDescent="0.25">
      <c r="A110" s="7" t="s">
        <v>482</v>
      </c>
      <c r="B110" s="182">
        <v>56</v>
      </c>
      <c r="C110" s="182">
        <v>31</v>
      </c>
      <c r="D110" s="182">
        <v>29</v>
      </c>
      <c r="E110" s="182"/>
    </row>
    <row r="111" spans="1:5" x14ac:dyDescent="0.25">
      <c r="A111" s="7" t="s">
        <v>483</v>
      </c>
      <c r="B111" s="182">
        <v>53</v>
      </c>
      <c r="C111" s="182">
        <v>50</v>
      </c>
      <c r="D111" s="182">
        <v>50</v>
      </c>
      <c r="E111" s="182"/>
    </row>
    <row r="112" spans="1:5" x14ac:dyDescent="0.25">
      <c r="A112" s="7" t="s">
        <v>484</v>
      </c>
      <c r="B112" s="182">
        <v>90</v>
      </c>
      <c r="C112" s="182">
        <v>61</v>
      </c>
      <c r="D112" s="182">
        <v>32</v>
      </c>
      <c r="E112" s="182"/>
    </row>
    <row r="113" spans="1:5" x14ac:dyDescent="0.25">
      <c r="A113" s="7" t="s">
        <v>485</v>
      </c>
      <c r="B113" s="182">
        <v>272</v>
      </c>
      <c r="C113" s="182">
        <v>215</v>
      </c>
      <c r="D113" s="182">
        <v>40</v>
      </c>
      <c r="E113" s="182"/>
    </row>
    <row r="114" spans="1:5" x14ac:dyDescent="0.25">
      <c r="A114" s="7" t="s">
        <v>486</v>
      </c>
      <c r="B114" s="182">
        <v>305</v>
      </c>
      <c r="C114" s="182">
        <v>175</v>
      </c>
      <c r="D114" s="182">
        <v>131</v>
      </c>
      <c r="E114" s="182"/>
    </row>
    <row r="115" spans="1:5" x14ac:dyDescent="0.25">
      <c r="A115" s="7" t="s">
        <v>487</v>
      </c>
      <c r="B115" s="182">
        <v>1474</v>
      </c>
      <c r="C115" s="182">
        <v>838</v>
      </c>
      <c r="D115" s="182">
        <v>381</v>
      </c>
      <c r="E115" s="182"/>
    </row>
    <row r="116" spans="1:5" x14ac:dyDescent="0.25">
      <c r="A116" s="7" t="s">
        <v>488</v>
      </c>
      <c r="B116" s="182">
        <v>61</v>
      </c>
      <c r="C116" s="182">
        <v>40</v>
      </c>
      <c r="D116" s="182">
        <v>31</v>
      </c>
      <c r="E116" s="182"/>
    </row>
    <row r="117" spans="1:5" x14ac:dyDescent="0.25">
      <c r="A117" s="7" t="s">
        <v>489</v>
      </c>
      <c r="B117" s="182">
        <v>35</v>
      </c>
      <c r="C117" s="182">
        <v>33</v>
      </c>
      <c r="D117" s="182">
        <v>22</v>
      </c>
      <c r="E117" s="182"/>
    </row>
    <row r="118" spans="1:5" x14ac:dyDescent="0.25">
      <c r="A118" s="7" t="s">
        <v>490</v>
      </c>
      <c r="B118" s="182">
        <v>126</v>
      </c>
      <c r="C118" s="182">
        <v>68</v>
      </c>
      <c r="D118" s="182">
        <v>64</v>
      </c>
      <c r="E118" s="182"/>
    </row>
    <row r="119" spans="1:5" x14ac:dyDescent="0.25">
      <c r="A119" s="7" t="s">
        <v>491</v>
      </c>
      <c r="B119" s="182">
        <v>54</v>
      </c>
      <c r="C119" s="182">
        <v>50</v>
      </c>
      <c r="D119" s="182">
        <v>45</v>
      </c>
      <c r="E119" s="182"/>
    </row>
    <row r="120" spans="1:5" x14ac:dyDescent="0.25">
      <c r="A120" s="7" t="s">
        <v>492</v>
      </c>
      <c r="B120" s="182">
        <v>83</v>
      </c>
      <c r="C120" s="182">
        <v>61</v>
      </c>
      <c r="D120" s="182">
        <v>36</v>
      </c>
      <c r="E120" s="182"/>
    </row>
    <row r="121" spans="1:5" x14ac:dyDescent="0.25">
      <c r="A121" s="7" t="s">
        <v>493</v>
      </c>
      <c r="B121" s="182">
        <v>30</v>
      </c>
      <c r="C121" s="182">
        <v>25</v>
      </c>
      <c r="D121" s="182">
        <v>23</v>
      </c>
      <c r="E121" s="182"/>
    </row>
    <row r="122" spans="1:5" x14ac:dyDescent="0.25">
      <c r="A122" s="7" t="s">
        <v>494</v>
      </c>
      <c r="B122" s="182">
        <v>30</v>
      </c>
      <c r="C122" s="182">
        <v>22</v>
      </c>
      <c r="D122" s="182">
        <v>17</v>
      </c>
      <c r="E122" s="182"/>
    </row>
    <row r="123" spans="1:5" x14ac:dyDescent="0.25">
      <c r="A123" s="7" t="s">
        <v>495</v>
      </c>
      <c r="B123" s="182">
        <v>63</v>
      </c>
      <c r="C123" s="182">
        <v>46</v>
      </c>
      <c r="D123" s="182">
        <v>30</v>
      </c>
    </row>
    <row r="124" spans="1:5" x14ac:dyDescent="0.25">
      <c r="A124" s="7" t="s">
        <v>496</v>
      </c>
      <c r="B124" s="182">
        <v>420</v>
      </c>
      <c r="C124" s="182">
        <v>324</v>
      </c>
      <c r="D124" s="182">
        <v>121</v>
      </c>
      <c r="E124" s="182"/>
    </row>
    <row r="125" spans="1:5" x14ac:dyDescent="0.25">
      <c r="A125" s="7" t="s">
        <v>497</v>
      </c>
      <c r="B125" s="182">
        <v>270</v>
      </c>
      <c r="C125" s="182">
        <v>191</v>
      </c>
      <c r="D125" s="182">
        <v>57</v>
      </c>
      <c r="E125" s="182"/>
    </row>
    <row r="126" spans="1:5" x14ac:dyDescent="0.25">
      <c r="A126" s="7" t="s">
        <v>498</v>
      </c>
      <c r="B126" s="182">
        <v>74</v>
      </c>
      <c r="C126" s="182">
        <v>64</v>
      </c>
      <c r="D126" s="182">
        <v>14</v>
      </c>
      <c r="E126" s="182"/>
    </row>
    <row r="127" spans="1:5" x14ac:dyDescent="0.25">
      <c r="A127" s="7" t="s">
        <v>499</v>
      </c>
      <c r="B127" s="182">
        <v>54</v>
      </c>
      <c r="C127" s="182">
        <v>28</v>
      </c>
      <c r="D127" s="182">
        <v>16</v>
      </c>
      <c r="E127" s="182"/>
    </row>
    <row r="128" spans="1:5" x14ac:dyDescent="0.25">
      <c r="A128" s="7" t="s">
        <v>500</v>
      </c>
      <c r="B128" s="182">
        <v>138</v>
      </c>
      <c r="C128" s="182">
        <v>96</v>
      </c>
      <c r="D128" s="182">
        <v>72</v>
      </c>
      <c r="E128" s="182"/>
    </row>
    <row r="129" spans="1:5" x14ac:dyDescent="0.25">
      <c r="A129" s="7" t="s">
        <v>501</v>
      </c>
      <c r="B129" s="182">
        <v>89</v>
      </c>
      <c r="C129" s="182">
        <v>78</v>
      </c>
      <c r="D129" s="182">
        <v>56</v>
      </c>
      <c r="E129" s="182"/>
    </row>
    <row r="130" spans="1:5" x14ac:dyDescent="0.25">
      <c r="A130" s="7" t="s">
        <v>502</v>
      </c>
      <c r="B130" s="182">
        <v>33</v>
      </c>
      <c r="C130" s="182">
        <v>22</v>
      </c>
      <c r="D130" s="182">
        <v>15</v>
      </c>
      <c r="E130" s="182"/>
    </row>
    <row r="131" spans="1:5" x14ac:dyDescent="0.25">
      <c r="A131" s="7" t="s">
        <v>503</v>
      </c>
      <c r="B131" s="182">
        <v>47</v>
      </c>
      <c r="C131" s="182">
        <v>41</v>
      </c>
      <c r="D131" s="182">
        <v>25</v>
      </c>
      <c r="E131" s="182"/>
    </row>
    <row r="132" spans="1:5" x14ac:dyDescent="0.25">
      <c r="A132" s="7" t="s">
        <v>504</v>
      </c>
      <c r="B132" s="182">
        <v>57</v>
      </c>
      <c r="C132" s="182">
        <v>31</v>
      </c>
      <c r="D132" s="182">
        <v>24</v>
      </c>
      <c r="E132" s="182"/>
    </row>
    <row r="133" spans="1:5" x14ac:dyDescent="0.25">
      <c r="A133" s="7" t="s">
        <v>505</v>
      </c>
      <c r="B133" s="182">
        <v>135</v>
      </c>
      <c r="C133" s="182">
        <v>120</v>
      </c>
      <c r="D133" s="182">
        <v>74</v>
      </c>
      <c r="E133" s="182"/>
    </row>
    <row r="134" spans="1:5" x14ac:dyDescent="0.25">
      <c r="A134" s="7" t="s">
        <v>506</v>
      </c>
      <c r="B134" s="182">
        <v>96</v>
      </c>
      <c r="C134" s="182">
        <v>88</v>
      </c>
      <c r="D134" s="182">
        <v>32</v>
      </c>
      <c r="E134" s="182"/>
    </row>
    <row r="135" spans="1:5" x14ac:dyDescent="0.25">
      <c r="A135" s="7" t="s">
        <v>507</v>
      </c>
      <c r="B135" s="182">
        <v>89</v>
      </c>
      <c r="C135" s="182">
        <v>54</v>
      </c>
      <c r="D135" s="182">
        <v>31</v>
      </c>
      <c r="E135" s="182"/>
    </row>
    <row r="136" spans="1:5" x14ac:dyDescent="0.25">
      <c r="A136" s="7" t="s">
        <v>508</v>
      </c>
      <c r="B136" s="182">
        <v>39</v>
      </c>
      <c r="C136" s="182">
        <v>32</v>
      </c>
      <c r="D136" s="182">
        <v>23</v>
      </c>
      <c r="E136" s="182"/>
    </row>
    <row r="137" spans="1:5" x14ac:dyDescent="0.25">
      <c r="A137" s="7" t="s">
        <v>509</v>
      </c>
      <c r="B137" s="182">
        <v>38</v>
      </c>
      <c r="C137" s="182">
        <v>37</v>
      </c>
      <c r="D137" s="182">
        <v>31</v>
      </c>
      <c r="E137" s="182"/>
    </row>
    <row r="138" spans="1:5" x14ac:dyDescent="0.25">
      <c r="A138" s="7" t="s">
        <v>510</v>
      </c>
      <c r="B138" s="182">
        <v>30</v>
      </c>
      <c r="C138" s="182">
        <v>18</v>
      </c>
      <c r="D138" s="182">
        <v>18</v>
      </c>
      <c r="E138" s="182"/>
    </row>
    <row r="139" spans="1:5" x14ac:dyDescent="0.25">
      <c r="A139" s="7" t="s">
        <v>511</v>
      </c>
      <c r="B139" s="182">
        <v>25</v>
      </c>
      <c r="C139" s="182">
        <v>18</v>
      </c>
      <c r="D139" s="182">
        <v>12</v>
      </c>
      <c r="E139" s="182"/>
    </row>
    <row r="140" spans="1:5" x14ac:dyDescent="0.25">
      <c r="A140" s="7" t="s">
        <v>512</v>
      </c>
      <c r="B140" s="182">
        <v>301</v>
      </c>
      <c r="C140" s="182">
        <v>115</v>
      </c>
      <c r="D140" s="182">
        <v>93</v>
      </c>
      <c r="E140" s="182"/>
    </row>
    <row r="141" spans="1:5" x14ac:dyDescent="0.25">
      <c r="A141" s="7" t="s">
        <v>513</v>
      </c>
      <c r="B141" s="182">
        <v>209</v>
      </c>
      <c r="C141" s="182">
        <v>176</v>
      </c>
      <c r="D141" s="182">
        <v>87</v>
      </c>
      <c r="E141" s="182"/>
    </row>
    <row r="142" spans="1:5" x14ac:dyDescent="0.25">
      <c r="A142" s="7" t="s">
        <v>514</v>
      </c>
      <c r="B142" s="182">
        <v>194</v>
      </c>
      <c r="C142" s="182">
        <v>156</v>
      </c>
      <c r="D142" s="182">
        <v>103</v>
      </c>
      <c r="E142" s="182"/>
    </row>
    <row r="143" spans="1:5" x14ac:dyDescent="0.25">
      <c r="A143" s="7" t="s">
        <v>515</v>
      </c>
      <c r="B143" s="182">
        <v>2657</v>
      </c>
      <c r="C143" s="182">
        <v>1405</v>
      </c>
      <c r="D143" s="182">
        <v>668</v>
      </c>
      <c r="E143" s="182"/>
    </row>
    <row r="144" spans="1:5" x14ac:dyDescent="0.25">
      <c r="A144" s="7" t="s">
        <v>516</v>
      </c>
      <c r="B144" s="182">
        <v>41</v>
      </c>
      <c r="C144" s="182">
        <v>33</v>
      </c>
      <c r="D144" s="182">
        <v>29</v>
      </c>
      <c r="E144" s="182"/>
    </row>
    <row r="145" spans="1:5" x14ac:dyDescent="0.25">
      <c r="A145" s="7" t="s">
        <v>517</v>
      </c>
      <c r="B145" s="183">
        <v>39</v>
      </c>
      <c r="C145" s="183">
        <v>33</v>
      </c>
      <c r="D145" s="183">
        <v>20</v>
      </c>
      <c r="E145" s="182"/>
    </row>
    <row r="146" spans="1:5" x14ac:dyDescent="0.25">
      <c r="A146" s="7" t="s">
        <v>518</v>
      </c>
      <c r="B146" s="182">
        <v>234</v>
      </c>
      <c r="C146" s="182">
        <v>123</v>
      </c>
      <c r="D146" s="182">
        <v>55</v>
      </c>
      <c r="E146" s="182"/>
    </row>
    <row r="147" spans="1:5" x14ac:dyDescent="0.25">
      <c r="A147" s="7" t="s">
        <v>519</v>
      </c>
      <c r="B147" s="182">
        <v>308</v>
      </c>
      <c r="C147" s="182">
        <v>237</v>
      </c>
      <c r="D147" s="182">
        <v>66</v>
      </c>
      <c r="E147" s="182"/>
    </row>
    <row r="148" spans="1:5" x14ac:dyDescent="0.25">
      <c r="A148" s="7" t="s">
        <v>520</v>
      </c>
      <c r="B148" s="182">
        <v>97</v>
      </c>
      <c r="C148" s="182">
        <v>63</v>
      </c>
      <c r="D148" s="182">
        <v>27</v>
      </c>
      <c r="E148" s="182"/>
    </row>
    <row r="149" spans="1:5" x14ac:dyDescent="0.25">
      <c r="A149" s="7" t="s">
        <v>521</v>
      </c>
      <c r="B149" s="182">
        <v>180</v>
      </c>
      <c r="C149" s="182">
        <v>143</v>
      </c>
      <c r="D149" s="182">
        <v>93</v>
      </c>
      <c r="E149" s="182"/>
    </row>
    <row r="150" spans="1:5" x14ac:dyDescent="0.25">
      <c r="A150" s="7" t="s">
        <v>522</v>
      </c>
      <c r="B150" s="182">
        <v>44</v>
      </c>
      <c r="C150" s="182">
        <v>39</v>
      </c>
      <c r="D150" s="182">
        <v>30</v>
      </c>
      <c r="E150" s="182"/>
    </row>
    <row r="151" spans="1:5" x14ac:dyDescent="0.25">
      <c r="A151" s="7" t="s">
        <v>523</v>
      </c>
      <c r="B151" s="182">
        <v>111</v>
      </c>
      <c r="C151" s="182">
        <v>100</v>
      </c>
      <c r="D151" s="182">
        <v>69</v>
      </c>
      <c r="E151" s="182"/>
    </row>
    <row r="152" spans="1:5" x14ac:dyDescent="0.25">
      <c r="A152" s="7" t="s">
        <v>524</v>
      </c>
      <c r="B152" s="182">
        <v>260</v>
      </c>
      <c r="C152" s="182">
        <v>132</v>
      </c>
      <c r="D152" s="182">
        <v>100</v>
      </c>
      <c r="E152" s="182"/>
    </row>
    <row r="153" spans="1:5" x14ac:dyDescent="0.25">
      <c r="A153" s="7" t="s">
        <v>525</v>
      </c>
      <c r="B153" s="183">
        <v>21</v>
      </c>
      <c r="C153" s="183">
        <v>12</v>
      </c>
      <c r="D153" s="183">
        <v>3</v>
      </c>
      <c r="E153" s="182"/>
    </row>
    <row r="154" spans="1:5" x14ac:dyDescent="0.25">
      <c r="A154" s="7" t="s">
        <v>526</v>
      </c>
      <c r="B154" s="182">
        <v>7</v>
      </c>
      <c r="C154" s="182">
        <v>3</v>
      </c>
      <c r="D154" s="182">
        <v>3</v>
      </c>
      <c r="E154" s="182"/>
    </row>
    <row r="155" spans="1:5" x14ac:dyDescent="0.25">
      <c r="A155" s="7" t="s">
        <v>527</v>
      </c>
      <c r="B155" s="182">
        <v>53</v>
      </c>
      <c r="C155" s="182">
        <v>38</v>
      </c>
      <c r="D155" s="182">
        <v>24</v>
      </c>
      <c r="E155" s="182"/>
    </row>
    <row r="156" spans="1:5" x14ac:dyDescent="0.25">
      <c r="A156" s="7" t="s">
        <v>528</v>
      </c>
      <c r="B156" s="182">
        <v>481</v>
      </c>
      <c r="C156" s="182">
        <v>390</v>
      </c>
      <c r="D156" s="182">
        <v>162</v>
      </c>
      <c r="E156" s="182"/>
    </row>
    <row r="157" spans="1:5" x14ac:dyDescent="0.25">
      <c r="A157" s="7" t="s">
        <v>529</v>
      </c>
      <c r="B157" s="182">
        <v>81</v>
      </c>
      <c r="C157" s="182">
        <v>63</v>
      </c>
      <c r="D157" s="182">
        <v>24</v>
      </c>
      <c r="E157" s="182"/>
    </row>
    <row r="158" spans="1:5" x14ac:dyDescent="0.25">
      <c r="A158" s="7" t="s">
        <v>530</v>
      </c>
      <c r="B158" s="182">
        <v>69</v>
      </c>
      <c r="C158" s="182">
        <v>45</v>
      </c>
      <c r="D158" s="182">
        <v>37</v>
      </c>
      <c r="E158" s="182"/>
    </row>
    <row r="159" spans="1:5" x14ac:dyDescent="0.25">
      <c r="A159" s="7" t="s">
        <v>531</v>
      </c>
      <c r="B159" s="182">
        <v>88</v>
      </c>
      <c r="C159" s="182">
        <v>76</v>
      </c>
      <c r="D159" s="182">
        <v>53</v>
      </c>
    </row>
    <row r="160" spans="1:5" x14ac:dyDescent="0.25">
      <c r="A160" s="7" t="s">
        <v>532</v>
      </c>
      <c r="B160" s="182">
        <v>218</v>
      </c>
      <c r="C160" s="182">
        <v>156</v>
      </c>
      <c r="D160" s="182">
        <v>81</v>
      </c>
      <c r="E160" s="182"/>
    </row>
    <row r="161" spans="1:5" x14ac:dyDescent="0.25">
      <c r="A161" s="7" t="s">
        <v>533</v>
      </c>
      <c r="B161" s="182">
        <v>94</v>
      </c>
      <c r="C161" s="182">
        <v>73</v>
      </c>
      <c r="D161" s="182">
        <v>60</v>
      </c>
      <c r="E161" s="182"/>
    </row>
    <row r="162" spans="1:5" x14ac:dyDescent="0.25">
      <c r="A162" s="7" t="s">
        <v>534</v>
      </c>
      <c r="B162" s="182">
        <v>39</v>
      </c>
      <c r="C162" s="182">
        <v>36</v>
      </c>
      <c r="D162" s="182">
        <v>23</v>
      </c>
      <c r="E162" s="182"/>
    </row>
    <row r="163" spans="1:5" x14ac:dyDescent="0.25">
      <c r="A163" s="7" t="s">
        <v>535</v>
      </c>
      <c r="B163" s="182">
        <v>455</v>
      </c>
      <c r="C163" s="182">
        <v>336</v>
      </c>
      <c r="D163" s="182">
        <v>263</v>
      </c>
      <c r="E163" s="182"/>
    </row>
    <row r="164" spans="1:5" x14ac:dyDescent="0.25">
      <c r="A164" s="7" t="s">
        <v>536</v>
      </c>
      <c r="B164" s="182">
        <v>138</v>
      </c>
      <c r="C164" s="182">
        <v>90</v>
      </c>
      <c r="D164" s="182">
        <v>85</v>
      </c>
      <c r="E164" s="182"/>
    </row>
    <row r="165" spans="1:5" x14ac:dyDescent="0.25">
      <c r="A165" s="7" t="s">
        <v>537</v>
      </c>
      <c r="B165" s="182">
        <v>89</v>
      </c>
      <c r="C165" s="182">
        <v>80</v>
      </c>
      <c r="D165" s="182">
        <v>47</v>
      </c>
      <c r="E165" s="182"/>
    </row>
    <row r="166" spans="1:5" x14ac:dyDescent="0.25">
      <c r="A166" s="7" t="s">
        <v>538</v>
      </c>
      <c r="B166" s="182">
        <v>607</v>
      </c>
      <c r="C166" s="182">
        <v>336</v>
      </c>
      <c r="D166" s="182">
        <v>110</v>
      </c>
      <c r="E166" s="182"/>
    </row>
    <row r="167" spans="1:5" x14ac:dyDescent="0.25">
      <c r="A167" s="7" t="s">
        <v>539</v>
      </c>
      <c r="B167" s="182">
        <v>26</v>
      </c>
      <c r="C167" s="182">
        <v>16</v>
      </c>
      <c r="D167" s="182">
        <v>13</v>
      </c>
      <c r="E167" s="182"/>
    </row>
    <row r="168" spans="1:5" x14ac:dyDescent="0.25">
      <c r="A168" s="7" t="s">
        <v>540</v>
      </c>
      <c r="B168" s="182">
        <v>58</v>
      </c>
      <c r="C168" s="182">
        <v>34</v>
      </c>
      <c r="D168" s="182">
        <v>28</v>
      </c>
      <c r="E168" s="182"/>
    </row>
    <row r="169" spans="1:5" x14ac:dyDescent="0.25">
      <c r="A169" s="7" t="s">
        <v>541</v>
      </c>
      <c r="B169" s="183">
        <v>76</v>
      </c>
      <c r="C169" s="183">
        <v>63</v>
      </c>
      <c r="D169" s="183">
        <v>36</v>
      </c>
      <c r="E169" s="182"/>
    </row>
    <row r="170" spans="1:5" x14ac:dyDescent="0.25">
      <c r="A170" s="7" t="s">
        <v>542</v>
      </c>
      <c r="B170" s="182">
        <v>31</v>
      </c>
      <c r="C170" s="182">
        <v>21</v>
      </c>
      <c r="D170" s="182">
        <v>16</v>
      </c>
      <c r="E170" s="182"/>
    </row>
    <row r="171" spans="1:5" x14ac:dyDescent="0.25">
      <c r="A171" s="7" t="s">
        <v>543</v>
      </c>
      <c r="B171" s="182">
        <v>72</v>
      </c>
      <c r="C171" s="182">
        <v>59</v>
      </c>
      <c r="D171" s="182">
        <v>35</v>
      </c>
      <c r="E171" s="182"/>
    </row>
    <row r="172" spans="1:5" x14ac:dyDescent="0.25">
      <c r="A172" s="7" t="s">
        <v>544</v>
      </c>
      <c r="B172" s="182">
        <v>35</v>
      </c>
      <c r="C172" s="182">
        <v>33</v>
      </c>
      <c r="D172" s="182">
        <v>24</v>
      </c>
      <c r="E172" s="182"/>
    </row>
    <row r="173" spans="1:5" x14ac:dyDescent="0.25">
      <c r="A173" s="7" t="s">
        <v>545</v>
      </c>
      <c r="B173" s="182">
        <v>73</v>
      </c>
      <c r="C173" s="182">
        <v>69</v>
      </c>
      <c r="D173" s="182">
        <v>58</v>
      </c>
      <c r="E173" s="182"/>
    </row>
    <row r="174" spans="1:5" x14ac:dyDescent="0.25">
      <c r="A174" s="7" t="s">
        <v>546</v>
      </c>
      <c r="B174" s="182">
        <v>364</v>
      </c>
      <c r="C174" s="182">
        <v>246</v>
      </c>
      <c r="D174" s="182">
        <v>86</v>
      </c>
      <c r="E174" s="182"/>
    </row>
    <row r="175" spans="1:5" x14ac:dyDescent="0.25">
      <c r="A175" s="7" t="s">
        <v>547</v>
      </c>
      <c r="B175" s="182">
        <v>31</v>
      </c>
      <c r="C175" s="182">
        <v>25</v>
      </c>
      <c r="D175" s="182">
        <v>13</v>
      </c>
      <c r="E175" s="182"/>
    </row>
    <row r="176" spans="1:5" x14ac:dyDescent="0.25">
      <c r="A176" s="7" t="s">
        <v>548</v>
      </c>
      <c r="B176" s="182">
        <v>67</v>
      </c>
      <c r="C176" s="182">
        <v>31</v>
      </c>
      <c r="D176" s="182">
        <v>20</v>
      </c>
      <c r="E176" s="182"/>
    </row>
    <row r="177" spans="1:5" x14ac:dyDescent="0.25">
      <c r="A177" s="7" t="s">
        <v>549</v>
      </c>
      <c r="B177" s="182">
        <v>528</v>
      </c>
      <c r="C177" s="182">
        <v>469</v>
      </c>
      <c r="D177" s="182">
        <v>287</v>
      </c>
      <c r="E177" s="182"/>
    </row>
    <row r="178" spans="1:5" x14ac:dyDescent="0.25">
      <c r="A178" s="7" t="s">
        <v>564</v>
      </c>
      <c r="B178" s="182">
        <v>83</v>
      </c>
      <c r="C178" s="182">
        <v>36</v>
      </c>
      <c r="D178" s="182">
        <v>25</v>
      </c>
      <c r="E178" s="182"/>
    </row>
    <row r="179" spans="1:5" x14ac:dyDescent="0.25">
      <c r="A179" s="7" t="s">
        <v>565</v>
      </c>
      <c r="B179" s="183">
        <v>347</v>
      </c>
      <c r="C179" s="183">
        <v>160</v>
      </c>
      <c r="D179" s="183">
        <v>160</v>
      </c>
      <c r="E179" s="182"/>
    </row>
    <row r="180" spans="1:5" x14ac:dyDescent="0.25">
      <c r="A180" s="7" t="s">
        <v>566</v>
      </c>
      <c r="B180" s="182">
        <v>202</v>
      </c>
      <c r="C180" s="182">
        <v>137</v>
      </c>
      <c r="D180" s="182">
        <v>90</v>
      </c>
      <c r="E180" s="182"/>
    </row>
    <row r="181" spans="1:5" x14ac:dyDescent="0.25">
      <c r="A181" s="7" t="s">
        <v>567</v>
      </c>
      <c r="B181" s="182">
        <v>349</v>
      </c>
      <c r="C181" s="182">
        <v>277</v>
      </c>
      <c r="D181" s="182">
        <v>57</v>
      </c>
      <c r="E181" s="182"/>
    </row>
    <row r="182" spans="1:5" x14ac:dyDescent="0.25">
      <c r="A182" s="7" t="s">
        <v>568</v>
      </c>
      <c r="B182" s="182">
        <v>103</v>
      </c>
      <c r="C182" s="182">
        <v>90</v>
      </c>
      <c r="D182" s="182">
        <v>80</v>
      </c>
      <c r="E182" s="182"/>
    </row>
    <row r="183" spans="1:5" x14ac:dyDescent="0.25">
      <c r="A183" s="7" t="s">
        <v>862</v>
      </c>
      <c r="B183" s="182">
        <v>38</v>
      </c>
      <c r="C183" s="182">
        <v>26</v>
      </c>
      <c r="D183" s="182">
        <v>19</v>
      </c>
      <c r="E183" s="182"/>
    </row>
    <row r="184" spans="1:5" x14ac:dyDescent="0.25">
      <c r="A184" s="7" t="s">
        <v>863</v>
      </c>
      <c r="B184" s="182">
        <v>46</v>
      </c>
      <c r="C184" s="182">
        <v>23</v>
      </c>
      <c r="D184" s="182">
        <v>17</v>
      </c>
      <c r="E184" s="182"/>
    </row>
    <row r="185" spans="1:5" x14ac:dyDescent="0.25">
      <c r="A185" s="7" t="s">
        <v>864</v>
      </c>
      <c r="B185" s="182">
        <v>104</v>
      </c>
      <c r="C185" s="182">
        <v>89</v>
      </c>
      <c r="D185" s="182">
        <v>31</v>
      </c>
      <c r="E185" s="182"/>
    </row>
    <row r="186" spans="1:5" x14ac:dyDescent="0.25">
      <c r="A186" s="7" t="s">
        <v>865</v>
      </c>
      <c r="B186" s="182">
        <v>315</v>
      </c>
      <c r="C186" s="182">
        <v>196</v>
      </c>
      <c r="D186" s="182">
        <v>96</v>
      </c>
      <c r="E186" s="182"/>
    </row>
    <row r="187" spans="1:5" x14ac:dyDescent="0.25">
      <c r="A187" s="7" t="s">
        <v>866</v>
      </c>
      <c r="B187" s="182">
        <v>31</v>
      </c>
      <c r="C187" s="182">
        <v>22</v>
      </c>
      <c r="D187" s="182">
        <v>12</v>
      </c>
      <c r="E187" s="182"/>
    </row>
    <row r="188" spans="1:5" x14ac:dyDescent="0.25">
      <c r="A188" s="7" t="s">
        <v>867</v>
      </c>
      <c r="B188" s="182">
        <v>104</v>
      </c>
      <c r="C188" s="182">
        <v>67</v>
      </c>
      <c r="D188" s="182">
        <v>35</v>
      </c>
      <c r="E188" s="182"/>
    </row>
    <row r="189" spans="1:5" x14ac:dyDescent="0.25">
      <c r="A189" s="7" t="s">
        <v>868</v>
      </c>
      <c r="B189" s="182">
        <v>80</v>
      </c>
      <c r="C189" s="182">
        <v>49</v>
      </c>
      <c r="D189" s="182">
        <v>33</v>
      </c>
      <c r="E189" s="182"/>
    </row>
    <row r="190" spans="1:5" x14ac:dyDescent="0.25">
      <c r="A190" s="7" t="s">
        <v>869</v>
      </c>
      <c r="B190" s="182">
        <v>35</v>
      </c>
      <c r="C190" s="182">
        <v>25</v>
      </c>
      <c r="D190" s="182">
        <v>22</v>
      </c>
      <c r="E190" s="182"/>
    </row>
    <row r="191" spans="1:5" x14ac:dyDescent="0.25">
      <c r="A191" s="7" t="s">
        <v>870</v>
      </c>
      <c r="B191" s="183">
        <v>11</v>
      </c>
      <c r="C191" s="183">
        <v>7</v>
      </c>
      <c r="D191" s="183">
        <v>7</v>
      </c>
      <c r="E191" s="182"/>
    </row>
    <row r="192" spans="1:5" x14ac:dyDescent="0.25">
      <c r="A192" s="7" t="s">
        <v>871</v>
      </c>
      <c r="B192" s="182">
        <v>55</v>
      </c>
      <c r="C192" s="182">
        <v>45</v>
      </c>
      <c r="D192" s="182">
        <v>26</v>
      </c>
      <c r="E192" s="182"/>
    </row>
    <row r="193" spans="1:5" x14ac:dyDescent="0.25">
      <c r="A193" s="7" t="s">
        <v>872</v>
      </c>
      <c r="B193" s="182">
        <v>21</v>
      </c>
      <c r="C193" s="182">
        <v>13</v>
      </c>
      <c r="D193" s="182">
        <v>5</v>
      </c>
      <c r="E193" s="182"/>
    </row>
    <row r="194" spans="1:5" x14ac:dyDescent="0.25">
      <c r="A194" s="7" t="s">
        <v>873</v>
      </c>
      <c r="B194" s="182">
        <v>124</v>
      </c>
      <c r="C194" s="182">
        <v>49</v>
      </c>
      <c r="D194" s="182">
        <v>17</v>
      </c>
      <c r="E194" s="182"/>
    </row>
    <row r="195" spans="1:5" x14ac:dyDescent="0.25">
      <c r="A195" s="7" t="s">
        <v>874</v>
      </c>
      <c r="B195" s="182">
        <v>71</v>
      </c>
      <c r="C195" s="182">
        <v>51</v>
      </c>
      <c r="D195" s="182">
        <v>34</v>
      </c>
      <c r="E195" s="182"/>
    </row>
    <row r="196" spans="1:5" x14ac:dyDescent="0.25">
      <c r="A196" s="7" t="s">
        <v>875</v>
      </c>
      <c r="B196" s="182">
        <v>51</v>
      </c>
      <c r="C196" s="182">
        <v>35</v>
      </c>
      <c r="D196" s="182">
        <v>58</v>
      </c>
      <c r="E196" s="182"/>
    </row>
    <row r="204" spans="1:5" x14ac:dyDescent="0.25">
      <c r="B204" s="182"/>
      <c r="C204" s="182"/>
      <c r="D204" s="182"/>
      <c r="E204" s="182"/>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6"/>
  <sheetViews>
    <sheetView workbookViewId="0">
      <selection sqref="A1:XFD1048576"/>
    </sheetView>
  </sheetViews>
  <sheetFormatPr defaultRowHeight="15" x14ac:dyDescent="0.25"/>
  <cols>
    <col min="1" max="1" width="43.140625" customWidth="1"/>
    <col min="2" max="2" width="39.7109375" customWidth="1"/>
    <col min="17" max="17" width="9.140625" style="186"/>
  </cols>
  <sheetData>
    <row r="1" spans="1:17" s="97" customFormat="1" ht="120" x14ac:dyDescent="0.25">
      <c r="A1" s="181" t="s">
        <v>3</v>
      </c>
      <c r="B1" s="181" t="s">
        <v>4</v>
      </c>
      <c r="C1" s="97" t="s">
        <v>913</v>
      </c>
      <c r="D1" s="97" t="s">
        <v>914</v>
      </c>
      <c r="E1" s="97" t="s">
        <v>915</v>
      </c>
      <c r="F1" s="97" t="s">
        <v>916</v>
      </c>
      <c r="G1" s="97" t="s">
        <v>917</v>
      </c>
      <c r="H1" s="97" t="s">
        <v>918</v>
      </c>
      <c r="I1" s="97" t="s">
        <v>919</v>
      </c>
      <c r="J1" s="97" t="s">
        <v>920</v>
      </c>
      <c r="K1" s="97" t="s">
        <v>921</v>
      </c>
      <c r="L1" s="97" t="s">
        <v>922</v>
      </c>
      <c r="M1" s="97" t="s">
        <v>923</v>
      </c>
      <c r="N1" s="97" t="s">
        <v>924</v>
      </c>
      <c r="O1" s="97" t="s">
        <v>925</v>
      </c>
      <c r="P1" s="97" t="s">
        <v>926</v>
      </c>
      <c r="Q1" s="187" t="s">
        <v>927</v>
      </c>
    </row>
    <row r="2" spans="1:17" x14ac:dyDescent="0.25">
      <c r="A2" s="7" t="s">
        <v>227</v>
      </c>
      <c r="B2" s="7" t="s">
        <v>14</v>
      </c>
      <c r="C2">
        <v>22</v>
      </c>
      <c r="D2">
        <v>2</v>
      </c>
      <c r="E2">
        <v>4</v>
      </c>
      <c r="F2">
        <v>12</v>
      </c>
      <c r="I2">
        <v>2</v>
      </c>
      <c r="J2">
        <v>2</v>
      </c>
      <c r="Q2" s="186">
        <f>(M2+P2)/(C2-N2)</f>
        <v>0</v>
      </c>
    </row>
    <row r="3" spans="1:17" x14ac:dyDescent="0.25">
      <c r="A3" s="7" t="s">
        <v>59</v>
      </c>
      <c r="B3" s="7" t="s">
        <v>231</v>
      </c>
      <c r="C3">
        <v>16</v>
      </c>
      <c r="D3">
        <v>14</v>
      </c>
      <c r="K3">
        <v>2</v>
      </c>
      <c r="Q3" s="186">
        <f t="shared" ref="Q3:Q66" si="0">(M3+P3)/(C3-N3)</f>
        <v>0</v>
      </c>
    </row>
    <row r="4" spans="1:17" x14ac:dyDescent="0.25">
      <c r="A4" s="7" t="s">
        <v>59</v>
      </c>
      <c r="B4" s="7" t="s">
        <v>14</v>
      </c>
      <c r="C4">
        <v>84</v>
      </c>
      <c r="D4">
        <v>7</v>
      </c>
      <c r="E4">
        <v>1</v>
      </c>
      <c r="F4">
        <v>2</v>
      </c>
      <c r="H4">
        <v>9</v>
      </c>
      <c r="I4">
        <v>1</v>
      </c>
      <c r="J4">
        <v>6</v>
      </c>
      <c r="K4">
        <v>1</v>
      </c>
      <c r="L4">
        <v>1</v>
      </c>
      <c r="N4">
        <v>56</v>
      </c>
      <c r="Q4" s="186">
        <f t="shared" si="0"/>
        <v>0</v>
      </c>
    </row>
    <row r="5" spans="1:17" x14ac:dyDescent="0.25">
      <c r="A5" s="7" t="s">
        <v>59</v>
      </c>
      <c r="B5" s="7" t="s">
        <v>10</v>
      </c>
      <c r="C5">
        <v>56</v>
      </c>
      <c r="D5">
        <v>5</v>
      </c>
      <c r="E5">
        <v>1</v>
      </c>
      <c r="H5">
        <v>12</v>
      </c>
      <c r="J5">
        <v>6</v>
      </c>
      <c r="N5">
        <v>32</v>
      </c>
      <c r="Q5" s="186">
        <f t="shared" si="0"/>
        <v>0</v>
      </c>
    </row>
    <row r="6" spans="1:17" x14ac:dyDescent="0.25">
      <c r="A6" s="7" t="s">
        <v>115</v>
      </c>
      <c r="B6" s="7" t="s">
        <v>14</v>
      </c>
      <c r="C6">
        <v>12</v>
      </c>
      <c r="D6">
        <v>0</v>
      </c>
      <c r="E6">
        <v>2</v>
      </c>
      <c r="F6">
        <v>5</v>
      </c>
      <c r="G6">
        <v>0</v>
      </c>
      <c r="H6">
        <v>2</v>
      </c>
      <c r="I6">
        <v>1</v>
      </c>
      <c r="L6">
        <v>1</v>
      </c>
      <c r="N6">
        <v>1</v>
      </c>
      <c r="Q6" s="186">
        <f t="shared" si="0"/>
        <v>0</v>
      </c>
    </row>
    <row r="7" spans="1:17" x14ac:dyDescent="0.25">
      <c r="A7" s="7" t="s">
        <v>109</v>
      </c>
      <c r="B7" s="7" t="s">
        <v>14</v>
      </c>
      <c r="C7">
        <v>65</v>
      </c>
      <c r="D7">
        <v>2</v>
      </c>
      <c r="E7">
        <v>8</v>
      </c>
      <c r="F7">
        <v>14</v>
      </c>
      <c r="G7">
        <v>0</v>
      </c>
      <c r="H7">
        <v>17</v>
      </c>
      <c r="I7">
        <v>0</v>
      </c>
      <c r="J7">
        <v>1</v>
      </c>
      <c r="K7">
        <v>2</v>
      </c>
      <c r="L7">
        <v>0</v>
      </c>
      <c r="M7">
        <v>0</v>
      </c>
      <c r="N7">
        <v>21</v>
      </c>
      <c r="O7">
        <v>0</v>
      </c>
      <c r="P7">
        <v>0</v>
      </c>
      <c r="Q7" s="186">
        <f t="shared" si="0"/>
        <v>0</v>
      </c>
    </row>
    <row r="8" spans="1:17" x14ac:dyDescent="0.25">
      <c r="A8" s="7" t="s">
        <v>124</v>
      </c>
      <c r="B8" s="7" t="s">
        <v>14</v>
      </c>
      <c r="C8">
        <v>37</v>
      </c>
      <c r="D8">
        <v>1</v>
      </c>
      <c r="E8">
        <v>11</v>
      </c>
      <c r="F8">
        <v>4</v>
      </c>
      <c r="G8">
        <v>4</v>
      </c>
      <c r="H8">
        <v>3</v>
      </c>
      <c r="K8">
        <v>5</v>
      </c>
      <c r="L8">
        <v>1</v>
      </c>
      <c r="M8">
        <v>2</v>
      </c>
      <c r="N8">
        <v>6</v>
      </c>
      <c r="Q8" s="186">
        <f t="shared" si="0"/>
        <v>6.4516129032258063E-2</v>
      </c>
    </row>
    <row r="9" spans="1:17" x14ac:dyDescent="0.25">
      <c r="A9" s="7" t="s">
        <v>877</v>
      </c>
      <c r="B9" s="7" t="s">
        <v>14</v>
      </c>
      <c r="C9">
        <v>25</v>
      </c>
      <c r="E9">
        <v>3</v>
      </c>
      <c r="F9">
        <v>4</v>
      </c>
      <c r="G9">
        <v>2</v>
      </c>
      <c r="H9">
        <v>3</v>
      </c>
      <c r="I9">
        <v>1</v>
      </c>
      <c r="J9">
        <v>1</v>
      </c>
      <c r="K9">
        <v>6</v>
      </c>
      <c r="L9">
        <v>2</v>
      </c>
      <c r="N9">
        <v>1</v>
      </c>
      <c r="O9">
        <v>2</v>
      </c>
      <c r="Q9" s="186">
        <f t="shared" si="0"/>
        <v>0</v>
      </c>
    </row>
    <row r="10" spans="1:17" x14ac:dyDescent="0.25">
      <c r="A10" s="7" t="s">
        <v>150</v>
      </c>
      <c r="B10" s="7" t="s">
        <v>14</v>
      </c>
      <c r="C10">
        <v>9</v>
      </c>
      <c r="H10">
        <v>6</v>
      </c>
      <c r="J10">
        <v>1</v>
      </c>
      <c r="K10">
        <v>2</v>
      </c>
      <c r="Q10" s="186">
        <f t="shared" si="0"/>
        <v>0</v>
      </c>
    </row>
    <row r="11" spans="1:17" x14ac:dyDescent="0.25">
      <c r="A11" s="7" t="s">
        <v>878</v>
      </c>
      <c r="B11" s="7" t="s">
        <v>14</v>
      </c>
      <c r="C11">
        <v>11</v>
      </c>
      <c r="D11">
        <v>0</v>
      </c>
      <c r="E11">
        <v>4</v>
      </c>
      <c r="F11">
        <v>2</v>
      </c>
      <c r="G11">
        <v>0</v>
      </c>
      <c r="H11">
        <v>1</v>
      </c>
      <c r="I11">
        <v>0</v>
      </c>
      <c r="J11">
        <v>0</v>
      </c>
      <c r="K11">
        <v>0</v>
      </c>
      <c r="L11">
        <v>2</v>
      </c>
      <c r="M11">
        <v>0</v>
      </c>
      <c r="N11">
        <v>2</v>
      </c>
      <c r="O11">
        <v>0</v>
      </c>
      <c r="P11">
        <v>0</v>
      </c>
      <c r="Q11" s="186">
        <f t="shared" si="0"/>
        <v>0</v>
      </c>
    </row>
    <row r="12" spans="1:17" x14ac:dyDescent="0.25">
      <c r="A12" s="7" t="s">
        <v>879</v>
      </c>
      <c r="B12" s="7" t="s">
        <v>14</v>
      </c>
      <c r="C12">
        <v>79</v>
      </c>
      <c r="D12">
        <v>1</v>
      </c>
      <c r="E12">
        <v>7</v>
      </c>
      <c r="F12">
        <v>10</v>
      </c>
      <c r="G12">
        <v>1</v>
      </c>
      <c r="H12">
        <v>21</v>
      </c>
      <c r="I12">
        <v>0</v>
      </c>
      <c r="J12">
        <v>1</v>
      </c>
      <c r="K12">
        <v>7</v>
      </c>
      <c r="L12">
        <v>0</v>
      </c>
      <c r="M12">
        <v>10</v>
      </c>
      <c r="N12">
        <v>21</v>
      </c>
      <c r="O12">
        <v>0</v>
      </c>
      <c r="P12">
        <v>0</v>
      </c>
      <c r="Q12" s="186">
        <f t="shared" si="0"/>
        <v>0.17241379310344829</v>
      </c>
    </row>
    <row r="13" spans="1:17" x14ac:dyDescent="0.25">
      <c r="A13" s="7" t="s">
        <v>106</v>
      </c>
      <c r="B13" s="7" t="s">
        <v>14</v>
      </c>
      <c r="C13">
        <v>26</v>
      </c>
      <c r="D13">
        <v>0</v>
      </c>
      <c r="E13">
        <v>4</v>
      </c>
      <c r="F13">
        <v>3</v>
      </c>
      <c r="G13">
        <v>0</v>
      </c>
      <c r="H13">
        <v>6</v>
      </c>
      <c r="I13">
        <v>0</v>
      </c>
      <c r="J13">
        <v>2</v>
      </c>
      <c r="K13">
        <v>3</v>
      </c>
      <c r="L13">
        <v>2</v>
      </c>
      <c r="M13">
        <v>4</v>
      </c>
      <c r="N13">
        <v>2</v>
      </c>
      <c r="O13">
        <v>0</v>
      </c>
      <c r="P13">
        <v>0</v>
      </c>
      <c r="Q13" s="186">
        <f t="shared" si="0"/>
        <v>0.16666666666666666</v>
      </c>
    </row>
    <row r="14" spans="1:17" x14ac:dyDescent="0.25">
      <c r="A14" s="7" t="s">
        <v>110</v>
      </c>
      <c r="B14" s="7" t="s">
        <v>14</v>
      </c>
      <c r="C14">
        <v>20</v>
      </c>
      <c r="D14">
        <v>0</v>
      </c>
      <c r="E14">
        <v>8</v>
      </c>
      <c r="F14">
        <v>6</v>
      </c>
      <c r="G14">
        <v>0</v>
      </c>
      <c r="H14">
        <v>3</v>
      </c>
      <c r="I14">
        <v>0</v>
      </c>
      <c r="J14">
        <v>2</v>
      </c>
      <c r="K14">
        <v>1</v>
      </c>
      <c r="L14">
        <v>0</v>
      </c>
      <c r="M14">
        <v>0</v>
      </c>
      <c r="N14">
        <v>0</v>
      </c>
      <c r="O14">
        <v>0</v>
      </c>
      <c r="P14">
        <v>0</v>
      </c>
      <c r="Q14" s="186">
        <f t="shared" si="0"/>
        <v>0</v>
      </c>
    </row>
    <row r="15" spans="1:17" x14ac:dyDescent="0.25">
      <c r="A15" s="7" t="s">
        <v>138</v>
      </c>
      <c r="B15" s="7" t="s">
        <v>14</v>
      </c>
      <c r="C15">
        <v>49</v>
      </c>
      <c r="D15">
        <v>14</v>
      </c>
      <c r="E15">
        <v>2</v>
      </c>
      <c r="F15">
        <v>4</v>
      </c>
      <c r="G15">
        <v>0</v>
      </c>
      <c r="H15">
        <v>4</v>
      </c>
      <c r="I15">
        <v>0</v>
      </c>
      <c r="J15">
        <v>4</v>
      </c>
      <c r="K15">
        <v>4</v>
      </c>
      <c r="L15">
        <v>3</v>
      </c>
      <c r="M15">
        <v>3</v>
      </c>
      <c r="N15">
        <v>2</v>
      </c>
      <c r="O15">
        <v>6</v>
      </c>
      <c r="P15">
        <v>3</v>
      </c>
      <c r="Q15" s="186">
        <f t="shared" si="0"/>
        <v>0.1276595744680851</v>
      </c>
    </row>
    <row r="16" spans="1:17" x14ac:dyDescent="0.25">
      <c r="A16" s="7" t="s">
        <v>193</v>
      </c>
      <c r="B16" s="7" t="s">
        <v>14</v>
      </c>
      <c r="C16">
        <v>13</v>
      </c>
      <c r="D16">
        <v>1</v>
      </c>
      <c r="E16">
        <v>1</v>
      </c>
      <c r="F16">
        <v>1</v>
      </c>
      <c r="H16">
        <v>4</v>
      </c>
      <c r="K16">
        <v>2</v>
      </c>
      <c r="L16">
        <v>3</v>
      </c>
      <c r="P16">
        <v>1</v>
      </c>
      <c r="Q16" s="186">
        <f t="shared" si="0"/>
        <v>7.6923076923076927E-2</v>
      </c>
    </row>
    <row r="17" spans="1:17" x14ac:dyDescent="0.25">
      <c r="A17" s="7" t="s">
        <v>112</v>
      </c>
      <c r="B17" s="7" t="s">
        <v>14</v>
      </c>
      <c r="C17">
        <v>62</v>
      </c>
      <c r="D17">
        <v>2</v>
      </c>
      <c r="E17">
        <v>16</v>
      </c>
      <c r="F17">
        <v>15</v>
      </c>
      <c r="G17">
        <v>0</v>
      </c>
      <c r="H17">
        <v>14</v>
      </c>
      <c r="I17">
        <v>3</v>
      </c>
      <c r="J17">
        <v>0</v>
      </c>
      <c r="K17">
        <v>3</v>
      </c>
      <c r="L17">
        <v>0</v>
      </c>
      <c r="M17">
        <v>2</v>
      </c>
      <c r="N17">
        <v>7</v>
      </c>
      <c r="O17">
        <v>0</v>
      </c>
      <c r="P17">
        <v>0</v>
      </c>
      <c r="Q17" s="186">
        <f t="shared" si="0"/>
        <v>3.6363636363636362E-2</v>
      </c>
    </row>
    <row r="18" spans="1:17" x14ac:dyDescent="0.25">
      <c r="A18" s="7" t="s">
        <v>142</v>
      </c>
      <c r="B18" s="7" t="s">
        <v>14</v>
      </c>
      <c r="C18">
        <v>46</v>
      </c>
      <c r="D18">
        <v>3</v>
      </c>
      <c r="E18">
        <v>6</v>
      </c>
      <c r="F18">
        <v>8</v>
      </c>
      <c r="G18">
        <v>1</v>
      </c>
      <c r="H18">
        <v>6</v>
      </c>
      <c r="I18">
        <v>6</v>
      </c>
      <c r="J18">
        <v>1</v>
      </c>
      <c r="K18">
        <v>5</v>
      </c>
      <c r="L18">
        <v>0</v>
      </c>
      <c r="M18">
        <v>0</v>
      </c>
      <c r="N18">
        <v>4</v>
      </c>
      <c r="O18">
        <v>0</v>
      </c>
      <c r="P18">
        <v>6</v>
      </c>
      <c r="Q18" s="186">
        <f t="shared" si="0"/>
        <v>0.14285714285714285</v>
      </c>
    </row>
    <row r="19" spans="1:17" x14ac:dyDescent="0.25">
      <c r="A19" s="7" t="s">
        <v>175</v>
      </c>
      <c r="B19" s="7" t="s">
        <v>14</v>
      </c>
      <c r="C19">
        <v>11</v>
      </c>
      <c r="E19">
        <v>3</v>
      </c>
      <c r="F19">
        <v>5</v>
      </c>
      <c r="G19">
        <v>3</v>
      </c>
      <c r="Q19" s="186">
        <f t="shared" si="0"/>
        <v>0</v>
      </c>
    </row>
    <row r="20" spans="1:17" x14ac:dyDescent="0.25">
      <c r="A20" s="7" t="s">
        <v>57</v>
      </c>
      <c r="B20" s="7" t="s">
        <v>14</v>
      </c>
      <c r="C20">
        <v>38</v>
      </c>
      <c r="E20">
        <v>2</v>
      </c>
      <c r="F20">
        <v>6</v>
      </c>
      <c r="H20">
        <v>4</v>
      </c>
      <c r="K20">
        <v>1</v>
      </c>
      <c r="N20">
        <v>25</v>
      </c>
      <c r="Q20" s="186">
        <f t="shared" si="0"/>
        <v>0</v>
      </c>
    </row>
    <row r="21" spans="1:17" x14ac:dyDescent="0.25">
      <c r="A21" s="7" t="s">
        <v>24</v>
      </c>
      <c r="B21" s="7" t="s">
        <v>14</v>
      </c>
      <c r="C21">
        <v>21</v>
      </c>
      <c r="D21">
        <v>0</v>
      </c>
      <c r="E21">
        <v>4</v>
      </c>
      <c r="F21">
        <v>4</v>
      </c>
      <c r="G21">
        <v>1</v>
      </c>
      <c r="H21">
        <v>1</v>
      </c>
      <c r="I21">
        <v>0</v>
      </c>
      <c r="J21">
        <v>1</v>
      </c>
      <c r="K21">
        <v>6</v>
      </c>
      <c r="L21">
        <v>1</v>
      </c>
      <c r="M21">
        <v>1</v>
      </c>
      <c r="N21">
        <v>2</v>
      </c>
      <c r="O21">
        <v>0</v>
      </c>
      <c r="P21">
        <v>0</v>
      </c>
      <c r="Q21" s="186">
        <f t="shared" si="0"/>
        <v>5.2631578947368418E-2</v>
      </c>
    </row>
    <row r="22" spans="1:17" x14ac:dyDescent="0.25">
      <c r="A22" s="7" t="s">
        <v>123</v>
      </c>
      <c r="B22" s="7" t="s">
        <v>14</v>
      </c>
      <c r="C22">
        <v>24</v>
      </c>
      <c r="D22">
        <v>1</v>
      </c>
      <c r="E22">
        <v>1</v>
      </c>
      <c r="F22">
        <v>2</v>
      </c>
      <c r="K22">
        <v>1</v>
      </c>
      <c r="N22">
        <v>19</v>
      </c>
      <c r="Q22" s="186">
        <f t="shared" si="0"/>
        <v>0</v>
      </c>
    </row>
    <row r="23" spans="1:17" x14ac:dyDescent="0.25">
      <c r="A23" s="7" t="s">
        <v>181</v>
      </c>
      <c r="B23" s="7" t="s">
        <v>14</v>
      </c>
      <c r="C23">
        <v>11</v>
      </c>
      <c r="D23">
        <v>1</v>
      </c>
      <c r="E23">
        <v>2</v>
      </c>
      <c r="F23">
        <v>3</v>
      </c>
      <c r="G23">
        <v>0</v>
      </c>
      <c r="H23">
        <v>2</v>
      </c>
      <c r="I23">
        <v>0</v>
      </c>
      <c r="J23">
        <v>0</v>
      </c>
      <c r="K23">
        <v>1</v>
      </c>
      <c r="L23">
        <v>1</v>
      </c>
      <c r="M23">
        <v>0</v>
      </c>
      <c r="N23">
        <v>1</v>
      </c>
      <c r="O23">
        <v>0</v>
      </c>
      <c r="P23">
        <v>0</v>
      </c>
      <c r="Q23" s="186">
        <f t="shared" si="0"/>
        <v>0</v>
      </c>
    </row>
    <row r="24" spans="1:17" x14ac:dyDescent="0.25">
      <c r="A24" s="7" t="s">
        <v>91</v>
      </c>
      <c r="B24" s="7" t="s">
        <v>14</v>
      </c>
      <c r="C24">
        <v>9</v>
      </c>
      <c r="F24">
        <v>7</v>
      </c>
      <c r="H24">
        <v>1</v>
      </c>
      <c r="K24">
        <v>1</v>
      </c>
      <c r="Q24" s="186">
        <f t="shared" si="0"/>
        <v>0</v>
      </c>
    </row>
    <row r="25" spans="1:17" x14ac:dyDescent="0.25">
      <c r="A25" s="7" t="s">
        <v>147</v>
      </c>
      <c r="B25" s="7" t="s">
        <v>14</v>
      </c>
      <c r="C25">
        <v>98</v>
      </c>
      <c r="D25">
        <v>4</v>
      </c>
      <c r="E25">
        <v>21</v>
      </c>
      <c r="F25">
        <v>32</v>
      </c>
      <c r="G25">
        <v>0</v>
      </c>
      <c r="H25">
        <v>13</v>
      </c>
      <c r="I25">
        <v>0</v>
      </c>
      <c r="J25">
        <v>6</v>
      </c>
      <c r="K25">
        <v>6</v>
      </c>
      <c r="L25">
        <v>0</v>
      </c>
      <c r="M25">
        <v>11</v>
      </c>
      <c r="N25">
        <v>1</v>
      </c>
      <c r="O25">
        <v>3</v>
      </c>
      <c r="P25">
        <v>1</v>
      </c>
      <c r="Q25" s="186">
        <f t="shared" si="0"/>
        <v>0.12371134020618557</v>
      </c>
    </row>
    <row r="26" spans="1:17" x14ac:dyDescent="0.25">
      <c r="A26" s="7" t="s">
        <v>107</v>
      </c>
      <c r="B26" s="7" t="s">
        <v>108</v>
      </c>
      <c r="C26">
        <v>32</v>
      </c>
      <c r="D26">
        <v>1</v>
      </c>
      <c r="E26">
        <v>1</v>
      </c>
      <c r="F26">
        <v>14</v>
      </c>
      <c r="G26">
        <v>0</v>
      </c>
      <c r="H26">
        <v>8</v>
      </c>
      <c r="I26">
        <v>0</v>
      </c>
      <c r="J26">
        <v>0</v>
      </c>
      <c r="K26">
        <v>3</v>
      </c>
      <c r="L26">
        <v>1</v>
      </c>
      <c r="M26">
        <v>0</v>
      </c>
      <c r="N26">
        <v>4</v>
      </c>
      <c r="O26">
        <v>0</v>
      </c>
      <c r="P26">
        <v>0</v>
      </c>
      <c r="Q26" s="186">
        <f t="shared" si="0"/>
        <v>0</v>
      </c>
    </row>
    <row r="27" spans="1:17" x14ac:dyDescent="0.25">
      <c r="A27" s="7" t="s">
        <v>67</v>
      </c>
      <c r="B27" s="7" t="s">
        <v>14</v>
      </c>
      <c r="C27">
        <v>55</v>
      </c>
      <c r="D27">
        <v>4</v>
      </c>
      <c r="E27">
        <v>8</v>
      </c>
      <c r="F27">
        <v>13</v>
      </c>
      <c r="G27">
        <v>1</v>
      </c>
      <c r="H27">
        <v>2</v>
      </c>
      <c r="I27">
        <v>0</v>
      </c>
      <c r="J27">
        <v>3</v>
      </c>
      <c r="K27">
        <v>5</v>
      </c>
      <c r="L27">
        <v>0</v>
      </c>
      <c r="M27">
        <v>2</v>
      </c>
      <c r="N27">
        <v>17</v>
      </c>
      <c r="O27">
        <v>0</v>
      </c>
      <c r="P27">
        <v>0</v>
      </c>
      <c r="Q27" s="186">
        <f t="shared" si="0"/>
        <v>5.2631578947368418E-2</v>
      </c>
    </row>
    <row r="28" spans="1:17" x14ac:dyDescent="0.25">
      <c r="A28" s="7" t="s">
        <v>148</v>
      </c>
      <c r="B28" s="7" t="s">
        <v>14</v>
      </c>
      <c r="C28">
        <v>30</v>
      </c>
      <c r="D28">
        <v>0</v>
      </c>
      <c r="E28">
        <v>5</v>
      </c>
      <c r="F28">
        <v>15</v>
      </c>
      <c r="G28">
        <v>0</v>
      </c>
      <c r="H28">
        <v>2</v>
      </c>
      <c r="I28">
        <v>0</v>
      </c>
      <c r="J28">
        <v>0</v>
      </c>
      <c r="K28">
        <v>3</v>
      </c>
      <c r="L28">
        <v>0</v>
      </c>
      <c r="M28">
        <v>3</v>
      </c>
      <c r="N28">
        <v>2</v>
      </c>
      <c r="O28">
        <v>0</v>
      </c>
      <c r="P28">
        <v>0</v>
      </c>
      <c r="Q28" s="186">
        <f t="shared" si="0"/>
        <v>0.10714285714285714</v>
      </c>
    </row>
    <row r="29" spans="1:17" x14ac:dyDescent="0.25">
      <c r="A29" s="7" t="s">
        <v>167</v>
      </c>
      <c r="B29" s="7" t="s">
        <v>158</v>
      </c>
      <c r="C29">
        <v>31</v>
      </c>
      <c r="D29">
        <v>0</v>
      </c>
      <c r="E29">
        <v>0</v>
      </c>
      <c r="F29">
        <v>2</v>
      </c>
      <c r="G29">
        <v>4</v>
      </c>
      <c r="H29">
        <v>11</v>
      </c>
      <c r="I29">
        <v>1</v>
      </c>
      <c r="J29">
        <v>2</v>
      </c>
      <c r="K29">
        <v>9</v>
      </c>
      <c r="L29">
        <v>0</v>
      </c>
      <c r="M29">
        <v>0</v>
      </c>
      <c r="N29">
        <v>2</v>
      </c>
      <c r="O29">
        <v>0</v>
      </c>
      <c r="P29">
        <v>0</v>
      </c>
      <c r="Q29" s="186">
        <f t="shared" si="0"/>
        <v>0</v>
      </c>
    </row>
    <row r="30" spans="1:17" x14ac:dyDescent="0.25">
      <c r="A30" s="7" t="s">
        <v>167</v>
      </c>
      <c r="B30" s="7" t="s">
        <v>180</v>
      </c>
      <c r="C30">
        <v>130</v>
      </c>
      <c r="D30">
        <v>11</v>
      </c>
      <c r="E30">
        <v>5</v>
      </c>
      <c r="F30">
        <v>7</v>
      </c>
      <c r="G30">
        <v>14</v>
      </c>
      <c r="H30">
        <v>19</v>
      </c>
      <c r="I30">
        <v>4</v>
      </c>
      <c r="J30">
        <v>20</v>
      </c>
      <c r="K30">
        <v>23</v>
      </c>
      <c r="L30">
        <v>4</v>
      </c>
      <c r="M30">
        <v>6</v>
      </c>
      <c r="N30">
        <v>16</v>
      </c>
      <c r="O30">
        <v>0</v>
      </c>
      <c r="P30">
        <v>1</v>
      </c>
      <c r="Q30" s="186">
        <f t="shared" si="0"/>
        <v>6.1403508771929821E-2</v>
      </c>
    </row>
    <row r="31" spans="1:17" x14ac:dyDescent="0.25">
      <c r="A31" s="7" t="s">
        <v>80</v>
      </c>
      <c r="B31" s="7" t="s">
        <v>14</v>
      </c>
      <c r="C31">
        <v>33</v>
      </c>
      <c r="D31">
        <v>2</v>
      </c>
      <c r="E31">
        <v>3</v>
      </c>
      <c r="F31">
        <v>8</v>
      </c>
      <c r="G31">
        <v>1</v>
      </c>
      <c r="H31">
        <v>4</v>
      </c>
      <c r="I31">
        <v>1</v>
      </c>
      <c r="J31">
        <v>2</v>
      </c>
      <c r="K31">
        <v>4</v>
      </c>
      <c r="L31">
        <v>1</v>
      </c>
      <c r="M31">
        <v>1</v>
      </c>
      <c r="N31">
        <v>4</v>
      </c>
      <c r="O31">
        <v>2</v>
      </c>
      <c r="Q31" s="186">
        <f t="shared" si="0"/>
        <v>3.4482758620689655E-2</v>
      </c>
    </row>
    <row r="32" spans="1:17" x14ac:dyDescent="0.25">
      <c r="A32" s="7" t="s">
        <v>153</v>
      </c>
      <c r="B32" s="7" t="s">
        <v>14</v>
      </c>
      <c r="C32">
        <v>17</v>
      </c>
      <c r="D32">
        <v>0</v>
      </c>
      <c r="E32">
        <v>3</v>
      </c>
      <c r="F32">
        <v>2</v>
      </c>
      <c r="H32">
        <v>3</v>
      </c>
      <c r="K32">
        <v>3</v>
      </c>
      <c r="L32">
        <v>1</v>
      </c>
      <c r="N32">
        <v>5</v>
      </c>
      <c r="Q32" s="186">
        <f t="shared" si="0"/>
        <v>0</v>
      </c>
    </row>
    <row r="33" spans="1:17" x14ac:dyDescent="0.25">
      <c r="A33" s="7" t="s">
        <v>54</v>
      </c>
      <c r="B33" s="7" t="s">
        <v>14</v>
      </c>
      <c r="C33">
        <v>42</v>
      </c>
      <c r="E33">
        <v>1</v>
      </c>
      <c r="F33">
        <v>4</v>
      </c>
      <c r="H33">
        <v>15</v>
      </c>
      <c r="J33">
        <v>4</v>
      </c>
      <c r="K33">
        <v>6</v>
      </c>
      <c r="N33">
        <v>12</v>
      </c>
      <c r="Q33" s="186">
        <f t="shared" si="0"/>
        <v>0</v>
      </c>
    </row>
    <row r="34" spans="1:17" x14ac:dyDescent="0.25">
      <c r="A34" s="7" t="s">
        <v>145</v>
      </c>
      <c r="B34" s="7" t="s">
        <v>14</v>
      </c>
      <c r="C34">
        <v>25</v>
      </c>
      <c r="D34">
        <v>1</v>
      </c>
      <c r="E34">
        <v>3</v>
      </c>
      <c r="F34">
        <v>6</v>
      </c>
      <c r="G34">
        <v>0</v>
      </c>
      <c r="H34">
        <v>8</v>
      </c>
      <c r="I34">
        <v>0</v>
      </c>
      <c r="J34">
        <v>1</v>
      </c>
      <c r="K34">
        <v>1</v>
      </c>
      <c r="L34">
        <v>1</v>
      </c>
      <c r="M34">
        <v>1</v>
      </c>
      <c r="N34">
        <v>2</v>
      </c>
      <c r="O34">
        <v>1</v>
      </c>
      <c r="Q34" s="186">
        <f t="shared" si="0"/>
        <v>4.3478260869565216E-2</v>
      </c>
    </row>
    <row r="35" spans="1:17" x14ac:dyDescent="0.25">
      <c r="A35" s="7" t="s">
        <v>880</v>
      </c>
      <c r="B35" s="7" t="s">
        <v>881</v>
      </c>
    </row>
    <row r="36" spans="1:17" x14ac:dyDescent="0.25">
      <c r="A36" s="7" t="s">
        <v>880</v>
      </c>
      <c r="B36" s="7" t="s">
        <v>14</v>
      </c>
      <c r="C36">
        <v>226</v>
      </c>
      <c r="D36">
        <v>20</v>
      </c>
      <c r="E36">
        <v>3</v>
      </c>
      <c r="F36">
        <v>2</v>
      </c>
      <c r="G36">
        <v>12</v>
      </c>
      <c r="H36">
        <v>13</v>
      </c>
      <c r="I36">
        <v>18</v>
      </c>
      <c r="J36">
        <v>24</v>
      </c>
      <c r="K36">
        <v>66</v>
      </c>
      <c r="L36">
        <v>3</v>
      </c>
      <c r="M36">
        <v>22</v>
      </c>
      <c r="N36">
        <v>40</v>
      </c>
      <c r="O36">
        <v>0</v>
      </c>
      <c r="P36">
        <v>3</v>
      </c>
      <c r="Q36" s="186">
        <f t="shared" si="0"/>
        <v>0.13440860215053763</v>
      </c>
    </row>
    <row r="37" spans="1:17" x14ac:dyDescent="0.25">
      <c r="A37" s="7" t="s">
        <v>76</v>
      </c>
      <c r="B37" s="7" t="s">
        <v>14</v>
      </c>
      <c r="C37">
        <v>93</v>
      </c>
      <c r="D37">
        <v>13</v>
      </c>
      <c r="E37">
        <v>7</v>
      </c>
      <c r="F37">
        <v>19</v>
      </c>
      <c r="G37">
        <v>0</v>
      </c>
      <c r="H37">
        <v>14</v>
      </c>
      <c r="I37">
        <v>1</v>
      </c>
      <c r="J37">
        <v>8</v>
      </c>
      <c r="K37">
        <v>20</v>
      </c>
      <c r="L37">
        <v>1</v>
      </c>
      <c r="M37">
        <v>10</v>
      </c>
      <c r="Q37" s="186">
        <f t="shared" si="0"/>
        <v>0.10752688172043011</v>
      </c>
    </row>
    <row r="38" spans="1:17" x14ac:dyDescent="0.25">
      <c r="A38" s="7" t="s">
        <v>76</v>
      </c>
      <c r="B38" s="7" t="s">
        <v>77</v>
      </c>
      <c r="C38">
        <v>38</v>
      </c>
      <c r="D38">
        <v>1</v>
      </c>
      <c r="E38">
        <v>1</v>
      </c>
      <c r="F38">
        <v>2</v>
      </c>
      <c r="G38">
        <v>1</v>
      </c>
      <c r="H38">
        <v>9</v>
      </c>
      <c r="I38">
        <v>12</v>
      </c>
      <c r="J38">
        <v>0</v>
      </c>
      <c r="K38">
        <v>3</v>
      </c>
      <c r="L38">
        <v>1</v>
      </c>
      <c r="M38">
        <v>8</v>
      </c>
      <c r="Q38" s="186">
        <f t="shared" si="0"/>
        <v>0.21052631578947367</v>
      </c>
    </row>
    <row r="39" spans="1:17" x14ac:dyDescent="0.25">
      <c r="A39" s="7" t="s">
        <v>76</v>
      </c>
      <c r="B39" s="7" t="s">
        <v>105</v>
      </c>
      <c r="C39">
        <v>83</v>
      </c>
      <c r="D39">
        <v>0</v>
      </c>
      <c r="E39">
        <v>3</v>
      </c>
      <c r="F39">
        <v>4</v>
      </c>
      <c r="G39">
        <v>0</v>
      </c>
      <c r="H39">
        <v>44</v>
      </c>
      <c r="I39">
        <v>3</v>
      </c>
      <c r="J39">
        <v>3</v>
      </c>
      <c r="K39">
        <v>15</v>
      </c>
      <c r="L39">
        <v>2</v>
      </c>
      <c r="M39">
        <v>9</v>
      </c>
      <c r="N39">
        <v>0</v>
      </c>
      <c r="O39">
        <v>0</v>
      </c>
      <c r="P39">
        <v>0</v>
      </c>
      <c r="Q39" s="186">
        <f t="shared" si="0"/>
        <v>0.10843373493975904</v>
      </c>
    </row>
    <row r="40" spans="1:17" x14ac:dyDescent="0.25">
      <c r="A40" s="7" t="s">
        <v>52</v>
      </c>
      <c r="B40" s="7" t="s">
        <v>14</v>
      </c>
      <c r="C40">
        <v>10</v>
      </c>
      <c r="D40">
        <v>2</v>
      </c>
      <c r="F40">
        <v>6</v>
      </c>
      <c r="N40">
        <v>1</v>
      </c>
      <c r="P40">
        <v>1</v>
      </c>
      <c r="Q40" s="186">
        <f t="shared" si="0"/>
        <v>0.1111111111111111</v>
      </c>
    </row>
    <row r="41" spans="1:17" x14ac:dyDescent="0.25">
      <c r="A41" s="7" t="s">
        <v>20</v>
      </c>
      <c r="B41" s="7" t="s">
        <v>14</v>
      </c>
      <c r="C41">
        <v>24</v>
      </c>
      <c r="D41">
        <v>1</v>
      </c>
      <c r="E41">
        <v>6</v>
      </c>
      <c r="F41">
        <v>0</v>
      </c>
      <c r="G41">
        <v>0</v>
      </c>
      <c r="H41">
        <v>3</v>
      </c>
      <c r="I41">
        <v>0</v>
      </c>
      <c r="J41">
        <v>0</v>
      </c>
      <c r="K41">
        <v>0</v>
      </c>
      <c r="L41">
        <v>1</v>
      </c>
      <c r="M41">
        <v>2</v>
      </c>
      <c r="N41">
        <v>11</v>
      </c>
      <c r="O41">
        <v>0</v>
      </c>
      <c r="P41">
        <v>0</v>
      </c>
      <c r="Q41" s="186">
        <f t="shared" si="0"/>
        <v>0.15384615384615385</v>
      </c>
    </row>
    <row r="42" spans="1:17" x14ac:dyDescent="0.25">
      <c r="A42" s="7" t="s">
        <v>171</v>
      </c>
      <c r="B42" s="7" t="s">
        <v>14</v>
      </c>
      <c r="C42">
        <v>23</v>
      </c>
      <c r="D42">
        <v>2</v>
      </c>
      <c r="E42">
        <v>3</v>
      </c>
      <c r="F42">
        <v>5</v>
      </c>
      <c r="G42">
        <v>0</v>
      </c>
      <c r="H42">
        <v>9</v>
      </c>
      <c r="I42">
        <v>0</v>
      </c>
      <c r="J42">
        <v>1</v>
      </c>
      <c r="K42">
        <v>2</v>
      </c>
      <c r="L42">
        <v>1</v>
      </c>
      <c r="M42">
        <v>0</v>
      </c>
      <c r="N42">
        <v>0</v>
      </c>
      <c r="O42">
        <v>0</v>
      </c>
      <c r="P42">
        <v>0</v>
      </c>
      <c r="Q42" s="186">
        <f t="shared" si="0"/>
        <v>0</v>
      </c>
    </row>
    <row r="43" spans="1:17" x14ac:dyDescent="0.25">
      <c r="A43" s="7" t="s">
        <v>357</v>
      </c>
      <c r="B43" s="7" t="s">
        <v>14</v>
      </c>
      <c r="C43">
        <v>35</v>
      </c>
      <c r="D43">
        <v>0</v>
      </c>
      <c r="E43">
        <v>6</v>
      </c>
      <c r="F43">
        <v>5</v>
      </c>
      <c r="G43">
        <v>1</v>
      </c>
      <c r="H43">
        <v>7</v>
      </c>
      <c r="I43">
        <v>0</v>
      </c>
      <c r="J43">
        <v>0</v>
      </c>
      <c r="K43">
        <v>4</v>
      </c>
      <c r="L43">
        <v>10</v>
      </c>
      <c r="N43">
        <v>2</v>
      </c>
      <c r="O43">
        <v>0</v>
      </c>
      <c r="Q43" s="186">
        <f t="shared" si="0"/>
        <v>0</v>
      </c>
    </row>
    <row r="44" spans="1:17" x14ac:dyDescent="0.25">
      <c r="A44" s="7" t="s">
        <v>152</v>
      </c>
      <c r="B44" s="7" t="s">
        <v>14</v>
      </c>
      <c r="C44">
        <v>54</v>
      </c>
      <c r="D44">
        <v>3</v>
      </c>
      <c r="E44">
        <v>11</v>
      </c>
      <c r="F44">
        <v>19</v>
      </c>
      <c r="G44">
        <v>1</v>
      </c>
      <c r="H44">
        <v>3</v>
      </c>
      <c r="I44">
        <v>1</v>
      </c>
      <c r="J44">
        <v>0</v>
      </c>
      <c r="K44">
        <v>3</v>
      </c>
      <c r="L44">
        <v>4</v>
      </c>
      <c r="M44">
        <v>2</v>
      </c>
      <c r="N44">
        <v>5</v>
      </c>
      <c r="O44">
        <v>2</v>
      </c>
      <c r="Q44" s="186">
        <f t="shared" si="0"/>
        <v>4.0816326530612242E-2</v>
      </c>
    </row>
    <row r="45" spans="1:17" x14ac:dyDescent="0.25">
      <c r="A45" s="7" t="s">
        <v>78</v>
      </c>
      <c r="B45" s="7" t="s">
        <v>14</v>
      </c>
      <c r="C45">
        <v>14</v>
      </c>
      <c r="D45">
        <v>2</v>
      </c>
      <c r="E45">
        <v>0</v>
      </c>
      <c r="F45">
        <v>4</v>
      </c>
      <c r="G45">
        <v>0</v>
      </c>
      <c r="H45">
        <v>0</v>
      </c>
      <c r="I45">
        <v>0</v>
      </c>
      <c r="J45">
        <v>2</v>
      </c>
      <c r="K45">
        <v>5</v>
      </c>
      <c r="L45">
        <v>1</v>
      </c>
      <c r="M45">
        <v>0</v>
      </c>
      <c r="N45">
        <v>0</v>
      </c>
      <c r="O45">
        <v>0</v>
      </c>
      <c r="P45">
        <v>0</v>
      </c>
      <c r="Q45" s="186">
        <f t="shared" si="0"/>
        <v>0</v>
      </c>
    </row>
    <row r="46" spans="1:17" x14ac:dyDescent="0.25">
      <c r="A46" s="7" t="s">
        <v>32</v>
      </c>
      <c r="B46" s="7" t="s">
        <v>14</v>
      </c>
      <c r="C46">
        <v>185</v>
      </c>
      <c r="D46">
        <v>18</v>
      </c>
      <c r="E46">
        <v>39</v>
      </c>
      <c r="F46">
        <v>54</v>
      </c>
      <c r="G46">
        <v>4</v>
      </c>
      <c r="H46">
        <v>11</v>
      </c>
      <c r="I46">
        <v>0</v>
      </c>
      <c r="J46">
        <v>15</v>
      </c>
      <c r="K46">
        <v>3</v>
      </c>
      <c r="L46">
        <v>4</v>
      </c>
      <c r="M46">
        <v>2</v>
      </c>
      <c r="N46">
        <v>30</v>
      </c>
      <c r="O46">
        <v>1</v>
      </c>
      <c r="P46">
        <v>4</v>
      </c>
      <c r="Q46" s="186">
        <f t="shared" si="0"/>
        <v>3.870967741935484E-2</v>
      </c>
    </row>
    <row r="47" spans="1:17" x14ac:dyDescent="0.25">
      <c r="A47" s="7" t="s">
        <v>178</v>
      </c>
      <c r="B47" s="7" t="s">
        <v>14</v>
      </c>
      <c r="C47">
        <v>64</v>
      </c>
      <c r="D47">
        <v>4</v>
      </c>
      <c r="E47">
        <v>12</v>
      </c>
      <c r="F47">
        <v>10</v>
      </c>
      <c r="G47">
        <v>2</v>
      </c>
      <c r="H47">
        <v>12</v>
      </c>
      <c r="I47">
        <v>3</v>
      </c>
      <c r="J47">
        <v>3</v>
      </c>
      <c r="K47">
        <v>4</v>
      </c>
      <c r="L47">
        <v>3</v>
      </c>
      <c r="N47">
        <v>10</v>
      </c>
      <c r="O47">
        <v>1</v>
      </c>
      <c r="Q47" s="186">
        <f t="shared" si="0"/>
        <v>0</v>
      </c>
    </row>
    <row r="48" spans="1:17" x14ac:dyDescent="0.25">
      <c r="A48" s="7" t="s">
        <v>15</v>
      </c>
      <c r="B48" s="7" t="s">
        <v>14</v>
      </c>
      <c r="C48">
        <v>118</v>
      </c>
      <c r="D48">
        <v>14</v>
      </c>
      <c r="E48">
        <v>0</v>
      </c>
      <c r="F48">
        <v>8</v>
      </c>
      <c r="G48">
        <v>0</v>
      </c>
      <c r="H48">
        <v>8</v>
      </c>
      <c r="I48">
        <v>9</v>
      </c>
      <c r="J48">
        <v>5</v>
      </c>
      <c r="K48">
        <v>1</v>
      </c>
      <c r="L48">
        <v>1</v>
      </c>
      <c r="M48">
        <v>4</v>
      </c>
      <c r="N48">
        <v>68</v>
      </c>
      <c r="O48">
        <v>0</v>
      </c>
      <c r="P48">
        <v>0</v>
      </c>
      <c r="Q48" s="186">
        <f t="shared" si="0"/>
        <v>0.08</v>
      </c>
    </row>
    <row r="49" spans="1:17" x14ac:dyDescent="0.25">
      <c r="A49" s="7" t="s">
        <v>882</v>
      </c>
      <c r="B49" s="7" t="s">
        <v>14</v>
      </c>
      <c r="C49">
        <v>16</v>
      </c>
      <c r="D49">
        <v>6</v>
      </c>
      <c r="E49">
        <v>3</v>
      </c>
      <c r="F49">
        <v>1</v>
      </c>
      <c r="G49">
        <v>1</v>
      </c>
      <c r="J49">
        <v>4</v>
      </c>
      <c r="N49">
        <v>1</v>
      </c>
      <c r="Q49" s="186">
        <f t="shared" si="0"/>
        <v>0</v>
      </c>
    </row>
    <row r="50" spans="1:17" x14ac:dyDescent="0.25">
      <c r="A50" s="7" t="s">
        <v>23</v>
      </c>
      <c r="B50" s="7" t="s">
        <v>14</v>
      </c>
      <c r="C50">
        <v>46</v>
      </c>
      <c r="E50">
        <v>4</v>
      </c>
      <c r="F50">
        <v>3</v>
      </c>
      <c r="G50">
        <v>1</v>
      </c>
      <c r="H50">
        <v>19</v>
      </c>
      <c r="K50">
        <v>6</v>
      </c>
      <c r="L50">
        <v>4</v>
      </c>
      <c r="M50">
        <v>3</v>
      </c>
      <c r="N50">
        <v>6</v>
      </c>
      <c r="Q50" s="186">
        <f t="shared" si="0"/>
        <v>7.4999999999999997E-2</v>
      </c>
    </row>
    <row r="51" spans="1:17" x14ac:dyDescent="0.25">
      <c r="A51" s="7" t="s">
        <v>84</v>
      </c>
      <c r="B51" s="7" t="s">
        <v>14</v>
      </c>
      <c r="C51">
        <v>23</v>
      </c>
      <c r="D51">
        <v>1</v>
      </c>
      <c r="E51">
        <v>1</v>
      </c>
      <c r="F51">
        <v>9</v>
      </c>
      <c r="G51">
        <v>0</v>
      </c>
      <c r="H51">
        <v>3</v>
      </c>
      <c r="I51">
        <v>0</v>
      </c>
      <c r="J51">
        <v>0</v>
      </c>
      <c r="K51">
        <v>6</v>
      </c>
      <c r="L51">
        <v>0</v>
      </c>
      <c r="M51">
        <v>1</v>
      </c>
      <c r="N51">
        <v>2</v>
      </c>
      <c r="O51">
        <v>0</v>
      </c>
      <c r="P51">
        <v>0</v>
      </c>
      <c r="Q51" s="186">
        <f t="shared" si="0"/>
        <v>4.7619047619047616E-2</v>
      </c>
    </row>
    <row r="52" spans="1:17" x14ac:dyDescent="0.25">
      <c r="A52" s="7" t="s">
        <v>90</v>
      </c>
      <c r="B52" s="7" t="s">
        <v>14</v>
      </c>
      <c r="C52">
        <v>18</v>
      </c>
      <c r="D52">
        <v>0</v>
      </c>
      <c r="E52">
        <v>3</v>
      </c>
      <c r="F52">
        <v>3</v>
      </c>
      <c r="G52">
        <v>1</v>
      </c>
      <c r="H52">
        <v>3</v>
      </c>
      <c r="I52">
        <v>0</v>
      </c>
      <c r="J52">
        <v>0</v>
      </c>
      <c r="K52">
        <v>3</v>
      </c>
      <c r="L52">
        <v>2</v>
      </c>
      <c r="M52">
        <v>1</v>
      </c>
      <c r="N52">
        <v>2</v>
      </c>
      <c r="O52">
        <v>0</v>
      </c>
      <c r="P52">
        <v>0</v>
      </c>
      <c r="Q52" s="186">
        <f t="shared" si="0"/>
        <v>6.25E-2</v>
      </c>
    </row>
    <row r="53" spans="1:17" x14ac:dyDescent="0.25">
      <c r="A53" s="7" t="s">
        <v>99</v>
      </c>
      <c r="B53" s="7" t="s">
        <v>14</v>
      </c>
      <c r="C53">
        <v>67</v>
      </c>
      <c r="D53">
        <v>1</v>
      </c>
      <c r="E53">
        <v>2</v>
      </c>
      <c r="F53">
        <v>4</v>
      </c>
      <c r="G53">
        <v>0</v>
      </c>
      <c r="H53">
        <v>35</v>
      </c>
      <c r="I53">
        <v>3</v>
      </c>
      <c r="J53">
        <v>0</v>
      </c>
      <c r="K53">
        <v>11</v>
      </c>
      <c r="L53">
        <v>2</v>
      </c>
      <c r="M53">
        <v>4</v>
      </c>
      <c r="N53">
        <v>5</v>
      </c>
      <c r="O53">
        <v>0</v>
      </c>
      <c r="Q53" s="186">
        <f t="shared" si="0"/>
        <v>6.4516129032258063E-2</v>
      </c>
    </row>
    <row r="54" spans="1:17" x14ac:dyDescent="0.25">
      <c r="A54" s="7" t="s">
        <v>64</v>
      </c>
      <c r="B54" s="7" t="s">
        <v>35</v>
      </c>
      <c r="C54">
        <v>170</v>
      </c>
      <c r="D54">
        <v>12</v>
      </c>
      <c r="E54">
        <v>12</v>
      </c>
      <c r="F54">
        <v>9</v>
      </c>
      <c r="G54">
        <v>1</v>
      </c>
      <c r="H54">
        <v>28</v>
      </c>
      <c r="I54">
        <v>2</v>
      </c>
      <c r="J54">
        <v>24</v>
      </c>
      <c r="K54">
        <v>20</v>
      </c>
      <c r="L54">
        <v>6</v>
      </c>
      <c r="M54">
        <v>16</v>
      </c>
      <c r="N54">
        <v>40</v>
      </c>
      <c r="O54">
        <v>0</v>
      </c>
      <c r="P54">
        <v>0</v>
      </c>
      <c r="Q54" s="186">
        <f t="shared" si="0"/>
        <v>0.12307692307692308</v>
      </c>
    </row>
    <row r="55" spans="1:17" x14ac:dyDescent="0.25">
      <c r="A55" s="7" t="s">
        <v>161</v>
      </c>
      <c r="B55" s="7" t="s">
        <v>35</v>
      </c>
      <c r="C55">
        <v>14</v>
      </c>
      <c r="D55">
        <v>2</v>
      </c>
      <c r="E55">
        <v>2</v>
      </c>
      <c r="F55">
        <v>1</v>
      </c>
      <c r="G55">
        <v>0</v>
      </c>
      <c r="H55">
        <v>2</v>
      </c>
      <c r="I55">
        <v>0</v>
      </c>
      <c r="J55">
        <v>1</v>
      </c>
      <c r="K55">
        <v>2</v>
      </c>
      <c r="L55">
        <v>1</v>
      </c>
      <c r="M55">
        <v>1</v>
      </c>
      <c r="O55">
        <v>2</v>
      </c>
      <c r="P55">
        <v>0</v>
      </c>
      <c r="Q55" s="186">
        <f t="shared" si="0"/>
        <v>7.1428571428571425E-2</v>
      </c>
    </row>
    <row r="56" spans="1:17" x14ac:dyDescent="0.25">
      <c r="A56" s="7" t="s">
        <v>183</v>
      </c>
      <c r="B56" s="7" t="s">
        <v>35</v>
      </c>
      <c r="C56">
        <v>0</v>
      </c>
    </row>
    <row r="57" spans="1:17" x14ac:dyDescent="0.25">
      <c r="A57" s="7" t="s">
        <v>883</v>
      </c>
      <c r="B57" s="7" t="s">
        <v>35</v>
      </c>
      <c r="C57">
        <v>44</v>
      </c>
      <c r="D57">
        <v>3</v>
      </c>
      <c r="E57">
        <v>6</v>
      </c>
      <c r="F57">
        <v>5</v>
      </c>
      <c r="H57">
        <v>21</v>
      </c>
      <c r="K57">
        <v>5</v>
      </c>
      <c r="L57">
        <v>4</v>
      </c>
      <c r="Q57" s="186">
        <f t="shared" si="0"/>
        <v>0</v>
      </c>
    </row>
    <row r="58" spans="1:17" x14ac:dyDescent="0.25">
      <c r="A58" s="7" t="s">
        <v>133</v>
      </c>
      <c r="B58" s="7" t="s">
        <v>12</v>
      </c>
      <c r="C58">
        <v>11</v>
      </c>
      <c r="D58">
        <v>1</v>
      </c>
      <c r="E58">
        <v>4</v>
      </c>
      <c r="F58">
        <v>2</v>
      </c>
      <c r="H58">
        <v>1</v>
      </c>
      <c r="M58">
        <v>2</v>
      </c>
      <c r="N58">
        <v>1</v>
      </c>
      <c r="Q58" s="186">
        <f t="shared" si="0"/>
        <v>0.2</v>
      </c>
    </row>
    <row r="59" spans="1:17" x14ac:dyDescent="0.25">
      <c r="A59" s="7" t="s">
        <v>580</v>
      </c>
      <c r="B59" s="7" t="s">
        <v>14</v>
      </c>
      <c r="C59">
        <v>28</v>
      </c>
      <c r="D59">
        <v>1</v>
      </c>
      <c r="E59">
        <v>6</v>
      </c>
      <c r="F59">
        <v>2</v>
      </c>
      <c r="G59">
        <v>0</v>
      </c>
      <c r="H59">
        <v>2</v>
      </c>
      <c r="I59">
        <v>0</v>
      </c>
      <c r="J59">
        <v>0</v>
      </c>
      <c r="K59">
        <v>4</v>
      </c>
      <c r="L59">
        <v>0</v>
      </c>
      <c r="N59">
        <v>12</v>
      </c>
      <c r="O59">
        <v>1</v>
      </c>
      <c r="Q59" s="186">
        <f t="shared" si="0"/>
        <v>0</v>
      </c>
    </row>
    <row r="60" spans="1:17" x14ac:dyDescent="0.25">
      <c r="A60" s="7" t="s">
        <v>259</v>
      </c>
      <c r="B60" s="7" t="s">
        <v>14</v>
      </c>
      <c r="C60">
        <v>24</v>
      </c>
      <c r="D60">
        <v>3</v>
      </c>
      <c r="F60">
        <v>7</v>
      </c>
      <c r="G60">
        <v>1</v>
      </c>
      <c r="H60">
        <v>7</v>
      </c>
      <c r="I60">
        <v>1</v>
      </c>
      <c r="K60">
        <v>2</v>
      </c>
      <c r="L60">
        <v>1</v>
      </c>
      <c r="N60">
        <v>2</v>
      </c>
      <c r="Q60" s="186">
        <f t="shared" si="0"/>
        <v>0</v>
      </c>
    </row>
    <row r="61" spans="1:17" x14ac:dyDescent="0.25">
      <c r="A61" s="7" t="s">
        <v>114</v>
      </c>
      <c r="B61" s="7" t="s">
        <v>14</v>
      </c>
      <c r="C61">
        <v>215</v>
      </c>
      <c r="D61">
        <v>21</v>
      </c>
      <c r="E61">
        <v>9</v>
      </c>
      <c r="F61">
        <v>70</v>
      </c>
      <c r="G61">
        <v>2</v>
      </c>
      <c r="H61">
        <v>37</v>
      </c>
      <c r="I61">
        <v>1</v>
      </c>
      <c r="J61">
        <v>5</v>
      </c>
      <c r="K61">
        <v>43</v>
      </c>
      <c r="L61">
        <v>6</v>
      </c>
      <c r="M61">
        <v>17</v>
      </c>
      <c r="P61">
        <v>4</v>
      </c>
      <c r="Q61" s="186">
        <f t="shared" si="0"/>
        <v>9.7674418604651161E-2</v>
      </c>
    </row>
    <row r="62" spans="1:17" x14ac:dyDescent="0.25">
      <c r="A62" s="7" t="s">
        <v>68</v>
      </c>
      <c r="B62" s="7" t="s">
        <v>14</v>
      </c>
      <c r="C62">
        <v>8</v>
      </c>
      <c r="E62">
        <v>3</v>
      </c>
      <c r="F62">
        <v>2</v>
      </c>
      <c r="G62">
        <v>2</v>
      </c>
      <c r="N62">
        <v>1</v>
      </c>
      <c r="Q62" s="186">
        <f t="shared" si="0"/>
        <v>0</v>
      </c>
    </row>
    <row r="63" spans="1:17" x14ac:dyDescent="0.25">
      <c r="A63" s="7" t="s">
        <v>63</v>
      </c>
      <c r="B63" s="7" t="s">
        <v>14</v>
      </c>
      <c r="C63">
        <v>0</v>
      </c>
    </row>
    <row r="64" spans="1:17" x14ac:dyDescent="0.25">
      <c r="A64" s="7" t="s">
        <v>98</v>
      </c>
      <c r="B64" s="7" t="s">
        <v>14</v>
      </c>
      <c r="C64">
        <v>37</v>
      </c>
      <c r="D64">
        <v>1</v>
      </c>
      <c r="E64">
        <v>5</v>
      </c>
      <c r="F64">
        <v>5</v>
      </c>
      <c r="G64">
        <v>0</v>
      </c>
      <c r="H64">
        <v>5</v>
      </c>
      <c r="I64">
        <v>0</v>
      </c>
      <c r="J64">
        <v>2</v>
      </c>
      <c r="K64">
        <v>8</v>
      </c>
      <c r="L64">
        <v>1</v>
      </c>
      <c r="M64">
        <v>0</v>
      </c>
      <c r="N64">
        <v>10</v>
      </c>
      <c r="O64">
        <v>0</v>
      </c>
      <c r="P64">
        <v>0</v>
      </c>
      <c r="Q64" s="186">
        <f t="shared" si="0"/>
        <v>0</v>
      </c>
    </row>
    <row r="65" spans="1:17" x14ac:dyDescent="0.25">
      <c r="A65" s="7" t="s">
        <v>139</v>
      </c>
      <c r="B65" s="7" t="s">
        <v>14</v>
      </c>
      <c r="C65">
        <v>5</v>
      </c>
      <c r="D65">
        <v>1</v>
      </c>
      <c r="E65">
        <v>1</v>
      </c>
      <c r="K65">
        <v>1</v>
      </c>
      <c r="N65">
        <v>2</v>
      </c>
      <c r="Q65" s="186">
        <f t="shared" si="0"/>
        <v>0</v>
      </c>
    </row>
    <row r="66" spans="1:17" x14ac:dyDescent="0.25">
      <c r="A66" s="7" t="s">
        <v>141</v>
      </c>
      <c r="B66" s="7" t="s">
        <v>14</v>
      </c>
      <c r="C66">
        <v>17</v>
      </c>
      <c r="D66">
        <v>0</v>
      </c>
      <c r="E66">
        <v>7</v>
      </c>
      <c r="F66">
        <v>1</v>
      </c>
      <c r="G66">
        <v>0</v>
      </c>
      <c r="H66">
        <v>3</v>
      </c>
      <c r="I66">
        <v>0</v>
      </c>
      <c r="J66">
        <v>0</v>
      </c>
      <c r="K66">
        <v>3</v>
      </c>
      <c r="L66">
        <v>1</v>
      </c>
      <c r="M66">
        <v>0</v>
      </c>
      <c r="N66">
        <v>2</v>
      </c>
      <c r="O66">
        <v>0</v>
      </c>
      <c r="P66">
        <v>0</v>
      </c>
      <c r="Q66" s="186">
        <f t="shared" si="0"/>
        <v>0</v>
      </c>
    </row>
    <row r="67" spans="1:17" x14ac:dyDescent="0.25">
      <c r="A67" s="7" t="s">
        <v>39</v>
      </c>
      <c r="B67" s="7" t="s">
        <v>14</v>
      </c>
      <c r="C67">
        <v>63</v>
      </c>
      <c r="D67">
        <v>2</v>
      </c>
      <c r="E67">
        <v>1</v>
      </c>
      <c r="F67">
        <v>4</v>
      </c>
      <c r="G67">
        <v>1</v>
      </c>
      <c r="H67">
        <v>30</v>
      </c>
      <c r="I67">
        <v>0</v>
      </c>
      <c r="J67">
        <v>1</v>
      </c>
      <c r="K67">
        <v>14</v>
      </c>
      <c r="L67">
        <v>0</v>
      </c>
      <c r="M67">
        <v>0</v>
      </c>
      <c r="N67">
        <v>10</v>
      </c>
      <c r="O67">
        <v>0</v>
      </c>
      <c r="P67">
        <v>0</v>
      </c>
      <c r="Q67" s="186">
        <f t="shared" ref="Q67:Q130" si="1">(M67+P67)/(C67-N67)</f>
        <v>0</v>
      </c>
    </row>
    <row r="68" spans="1:17" x14ac:dyDescent="0.25">
      <c r="A68" s="7" t="s">
        <v>884</v>
      </c>
      <c r="B68" s="7" t="s">
        <v>14</v>
      </c>
      <c r="C68">
        <v>28</v>
      </c>
      <c r="F68">
        <v>24</v>
      </c>
      <c r="M68">
        <v>4</v>
      </c>
      <c r="Q68" s="186">
        <f t="shared" si="1"/>
        <v>0.14285714285714285</v>
      </c>
    </row>
    <row r="69" spans="1:17" x14ac:dyDescent="0.25">
      <c r="A69" s="7" t="s">
        <v>89</v>
      </c>
      <c r="B69" s="7" t="s">
        <v>14</v>
      </c>
      <c r="C69">
        <v>41</v>
      </c>
      <c r="D69">
        <v>5</v>
      </c>
      <c r="E69">
        <v>17</v>
      </c>
      <c r="H69">
        <v>8</v>
      </c>
      <c r="K69">
        <v>4</v>
      </c>
      <c r="N69">
        <v>5</v>
      </c>
      <c r="P69">
        <v>2</v>
      </c>
      <c r="Q69" s="186">
        <f t="shared" si="1"/>
        <v>5.5555555555555552E-2</v>
      </c>
    </row>
    <row r="70" spans="1:17" x14ac:dyDescent="0.25">
      <c r="A70" s="7" t="s">
        <v>263</v>
      </c>
      <c r="B70" s="7" t="s">
        <v>14</v>
      </c>
      <c r="C70">
        <v>78</v>
      </c>
      <c r="D70">
        <v>1</v>
      </c>
      <c r="E70">
        <v>3</v>
      </c>
      <c r="F70">
        <v>12</v>
      </c>
      <c r="G70">
        <v>0</v>
      </c>
      <c r="H70">
        <v>7</v>
      </c>
      <c r="I70">
        <v>0</v>
      </c>
      <c r="J70">
        <v>1</v>
      </c>
      <c r="K70">
        <v>1</v>
      </c>
      <c r="L70">
        <v>2</v>
      </c>
      <c r="M70">
        <v>0</v>
      </c>
      <c r="N70">
        <v>51</v>
      </c>
      <c r="O70">
        <v>0</v>
      </c>
      <c r="P70">
        <v>0</v>
      </c>
      <c r="Q70" s="186">
        <f t="shared" si="1"/>
        <v>0</v>
      </c>
    </row>
    <row r="71" spans="1:17" x14ac:dyDescent="0.25">
      <c r="A71" s="7" t="s">
        <v>176</v>
      </c>
      <c r="B71" s="7" t="s">
        <v>177</v>
      </c>
      <c r="C71">
        <v>4</v>
      </c>
      <c r="J71">
        <v>2</v>
      </c>
      <c r="K71">
        <v>2</v>
      </c>
      <c r="Q71" s="186">
        <f t="shared" si="1"/>
        <v>0</v>
      </c>
    </row>
    <row r="72" spans="1:17" x14ac:dyDescent="0.25">
      <c r="A72" s="77" t="s">
        <v>11</v>
      </c>
      <c r="B72" s="77" t="s">
        <v>12</v>
      </c>
      <c r="C72">
        <v>27</v>
      </c>
      <c r="D72">
        <v>1</v>
      </c>
      <c r="E72">
        <v>15</v>
      </c>
      <c r="H72">
        <v>1</v>
      </c>
      <c r="K72">
        <v>5</v>
      </c>
      <c r="L72">
        <v>3</v>
      </c>
      <c r="N72">
        <v>1</v>
      </c>
      <c r="O72">
        <v>1</v>
      </c>
      <c r="Q72" s="186">
        <f t="shared" si="1"/>
        <v>0</v>
      </c>
    </row>
    <row r="73" spans="1:17" x14ac:dyDescent="0.25">
      <c r="A73" s="7" t="s">
        <v>29</v>
      </c>
      <c r="B73" s="7" t="s">
        <v>14</v>
      </c>
      <c r="C73">
        <v>10</v>
      </c>
      <c r="D73">
        <v>1</v>
      </c>
      <c r="E73">
        <v>2</v>
      </c>
      <c r="F73">
        <v>3</v>
      </c>
      <c r="H73">
        <v>2</v>
      </c>
      <c r="N73">
        <v>2</v>
      </c>
      <c r="Q73" s="186">
        <f t="shared" si="1"/>
        <v>0</v>
      </c>
    </row>
    <row r="74" spans="1:17" x14ac:dyDescent="0.25">
      <c r="A74" s="7" t="s">
        <v>113</v>
      </c>
      <c r="B74" s="7" t="s">
        <v>14</v>
      </c>
      <c r="C74">
        <v>12</v>
      </c>
      <c r="D74">
        <v>1</v>
      </c>
      <c r="E74">
        <v>1</v>
      </c>
      <c r="F74">
        <v>1</v>
      </c>
      <c r="G74">
        <v>0</v>
      </c>
      <c r="H74">
        <v>3</v>
      </c>
      <c r="I74">
        <v>0</v>
      </c>
      <c r="J74">
        <v>1</v>
      </c>
      <c r="K74">
        <v>1</v>
      </c>
      <c r="L74">
        <v>3</v>
      </c>
      <c r="M74">
        <v>0</v>
      </c>
      <c r="N74">
        <v>1</v>
      </c>
      <c r="O74">
        <v>0</v>
      </c>
      <c r="P74">
        <v>0</v>
      </c>
      <c r="Q74" s="186">
        <f t="shared" si="1"/>
        <v>0</v>
      </c>
    </row>
    <row r="75" spans="1:17" x14ac:dyDescent="0.25">
      <c r="A75" s="7" t="s">
        <v>60</v>
      </c>
      <c r="B75" s="7" t="s">
        <v>61</v>
      </c>
      <c r="C75">
        <v>138</v>
      </c>
      <c r="D75">
        <v>1</v>
      </c>
      <c r="E75">
        <v>0</v>
      </c>
      <c r="F75">
        <v>0</v>
      </c>
      <c r="G75">
        <v>10</v>
      </c>
      <c r="H75">
        <v>0</v>
      </c>
      <c r="I75">
        <v>0</v>
      </c>
      <c r="J75">
        <v>0</v>
      </c>
      <c r="K75">
        <v>0</v>
      </c>
      <c r="L75">
        <v>0</v>
      </c>
      <c r="M75">
        <v>0</v>
      </c>
      <c r="N75">
        <v>0</v>
      </c>
      <c r="O75">
        <v>127</v>
      </c>
      <c r="P75">
        <v>0</v>
      </c>
      <c r="Q75" s="186">
        <f t="shared" si="1"/>
        <v>0</v>
      </c>
    </row>
    <row r="76" spans="1:17" x14ac:dyDescent="0.25">
      <c r="A76" s="7" t="s">
        <v>60</v>
      </c>
      <c r="B76" s="7" t="s">
        <v>85</v>
      </c>
      <c r="C76">
        <v>38</v>
      </c>
      <c r="D76">
        <v>0</v>
      </c>
      <c r="E76">
        <v>0</v>
      </c>
      <c r="F76">
        <v>0</v>
      </c>
      <c r="G76">
        <v>7</v>
      </c>
      <c r="H76">
        <v>0</v>
      </c>
      <c r="I76">
        <v>0</v>
      </c>
      <c r="J76">
        <v>0</v>
      </c>
      <c r="K76">
        <v>0</v>
      </c>
      <c r="L76">
        <v>0</v>
      </c>
      <c r="M76">
        <v>0</v>
      </c>
      <c r="N76">
        <v>0</v>
      </c>
      <c r="O76">
        <v>31</v>
      </c>
      <c r="P76">
        <v>0</v>
      </c>
      <c r="Q76" s="186">
        <f t="shared" si="1"/>
        <v>0</v>
      </c>
    </row>
    <row r="77" spans="1:17" x14ac:dyDescent="0.25">
      <c r="A77" s="7" t="s">
        <v>128</v>
      </c>
      <c r="B77" s="7" t="s">
        <v>14</v>
      </c>
      <c r="C77">
        <v>18</v>
      </c>
      <c r="D77">
        <v>3</v>
      </c>
      <c r="E77">
        <v>5</v>
      </c>
      <c r="F77">
        <v>2</v>
      </c>
      <c r="H77">
        <v>4</v>
      </c>
      <c r="L77">
        <v>1</v>
      </c>
      <c r="M77">
        <v>1</v>
      </c>
      <c r="P77">
        <v>2</v>
      </c>
      <c r="Q77" s="186">
        <f t="shared" si="1"/>
        <v>0.16666666666666666</v>
      </c>
    </row>
    <row r="78" spans="1:17" x14ac:dyDescent="0.25">
      <c r="A78" s="7" t="s">
        <v>120</v>
      </c>
      <c r="B78" s="7" t="s">
        <v>14</v>
      </c>
      <c r="C78">
        <v>311</v>
      </c>
      <c r="D78">
        <v>7</v>
      </c>
      <c r="E78">
        <v>4</v>
      </c>
      <c r="F78">
        <v>26</v>
      </c>
      <c r="G78">
        <v>5</v>
      </c>
      <c r="H78">
        <v>161</v>
      </c>
      <c r="I78">
        <v>7</v>
      </c>
      <c r="J78">
        <v>60</v>
      </c>
      <c r="L78">
        <v>2</v>
      </c>
      <c r="M78">
        <v>5</v>
      </c>
      <c r="N78">
        <v>34</v>
      </c>
      <c r="Q78" s="186">
        <f t="shared" si="1"/>
        <v>1.8050541516245487E-2</v>
      </c>
    </row>
    <row r="79" spans="1:17" x14ac:dyDescent="0.25">
      <c r="A79" s="7" t="s">
        <v>51</v>
      </c>
      <c r="B79" s="7" t="s">
        <v>14</v>
      </c>
      <c r="C79">
        <v>43</v>
      </c>
      <c r="D79">
        <v>1</v>
      </c>
      <c r="E79">
        <v>10</v>
      </c>
      <c r="F79">
        <v>12</v>
      </c>
      <c r="G79">
        <v>0</v>
      </c>
      <c r="H79">
        <v>12</v>
      </c>
      <c r="I79">
        <v>0</v>
      </c>
      <c r="J79">
        <v>4</v>
      </c>
      <c r="K79">
        <v>1</v>
      </c>
      <c r="L79">
        <v>1</v>
      </c>
      <c r="M79">
        <v>0</v>
      </c>
      <c r="N79">
        <v>2</v>
      </c>
      <c r="O79">
        <v>0</v>
      </c>
      <c r="P79">
        <v>0</v>
      </c>
      <c r="Q79" s="186">
        <f t="shared" si="1"/>
        <v>0</v>
      </c>
    </row>
    <row r="80" spans="1:17" x14ac:dyDescent="0.25">
      <c r="A80" s="7" t="s">
        <v>201</v>
      </c>
      <c r="B80" s="7" t="s">
        <v>14</v>
      </c>
      <c r="C80">
        <v>38</v>
      </c>
      <c r="D80">
        <v>1</v>
      </c>
      <c r="E80">
        <v>7</v>
      </c>
      <c r="F80">
        <v>8</v>
      </c>
      <c r="G80">
        <v>1</v>
      </c>
      <c r="H80">
        <v>8</v>
      </c>
      <c r="I80">
        <v>3</v>
      </c>
      <c r="J80">
        <v>2</v>
      </c>
      <c r="K80">
        <v>0</v>
      </c>
      <c r="L80">
        <v>0</v>
      </c>
      <c r="M80">
        <v>2</v>
      </c>
      <c r="N80">
        <v>6</v>
      </c>
      <c r="O80">
        <v>0</v>
      </c>
      <c r="P80">
        <v>0</v>
      </c>
      <c r="Q80" s="186">
        <f t="shared" si="1"/>
        <v>6.25E-2</v>
      </c>
    </row>
    <row r="81" spans="1:17" x14ac:dyDescent="0.25">
      <c r="A81" s="7" t="s">
        <v>129</v>
      </c>
      <c r="B81" s="7" t="s">
        <v>14</v>
      </c>
      <c r="C81">
        <v>35</v>
      </c>
      <c r="D81">
        <v>0</v>
      </c>
      <c r="E81">
        <v>4</v>
      </c>
      <c r="F81">
        <v>19</v>
      </c>
      <c r="G81">
        <v>2</v>
      </c>
      <c r="H81">
        <v>2</v>
      </c>
      <c r="I81">
        <v>0</v>
      </c>
      <c r="J81">
        <v>2</v>
      </c>
      <c r="K81">
        <v>6</v>
      </c>
      <c r="L81">
        <v>0</v>
      </c>
      <c r="M81">
        <v>0</v>
      </c>
      <c r="N81">
        <v>0</v>
      </c>
      <c r="O81">
        <v>0</v>
      </c>
      <c r="P81">
        <v>0</v>
      </c>
      <c r="Q81" s="186">
        <f t="shared" si="1"/>
        <v>0</v>
      </c>
    </row>
    <row r="82" spans="1:17" x14ac:dyDescent="0.25">
      <c r="A82" s="7" t="s">
        <v>33</v>
      </c>
      <c r="B82" s="7" t="s">
        <v>14</v>
      </c>
      <c r="C82">
        <v>16</v>
      </c>
      <c r="D82">
        <v>0</v>
      </c>
      <c r="E82">
        <v>4</v>
      </c>
      <c r="F82">
        <v>4</v>
      </c>
      <c r="G82">
        <v>0</v>
      </c>
      <c r="H82">
        <v>4</v>
      </c>
      <c r="I82">
        <v>0</v>
      </c>
      <c r="J82">
        <v>0</v>
      </c>
      <c r="K82">
        <v>4</v>
      </c>
      <c r="L82">
        <v>0</v>
      </c>
      <c r="M82">
        <v>0</v>
      </c>
      <c r="N82">
        <v>0</v>
      </c>
      <c r="O82">
        <v>0</v>
      </c>
      <c r="P82">
        <v>0</v>
      </c>
      <c r="Q82" s="186">
        <f t="shared" si="1"/>
        <v>0</v>
      </c>
    </row>
    <row r="83" spans="1:17" x14ac:dyDescent="0.25">
      <c r="A83" s="7" t="s">
        <v>885</v>
      </c>
      <c r="B83" s="7" t="s">
        <v>14</v>
      </c>
      <c r="C83">
        <v>32</v>
      </c>
      <c r="D83">
        <v>2</v>
      </c>
      <c r="E83">
        <v>5</v>
      </c>
      <c r="F83">
        <v>15</v>
      </c>
      <c r="H83">
        <v>2</v>
      </c>
      <c r="K83">
        <v>3</v>
      </c>
      <c r="L83">
        <v>1</v>
      </c>
      <c r="M83">
        <v>4</v>
      </c>
      <c r="Q83" s="186">
        <f t="shared" si="1"/>
        <v>0.125</v>
      </c>
    </row>
    <row r="84" spans="1:17" x14ac:dyDescent="0.25">
      <c r="A84" s="7" t="s">
        <v>30</v>
      </c>
      <c r="B84" s="7" t="s">
        <v>14</v>
      </c>
      <c r="C84">
        <v>34</v>
      </c>
      <c r="D84">
        <v>0</v>
      </c>
      <c r="E84">
        <v>6</v>
      </c>
      <c r="F84">
        <v>8</v>
      </c>
      <c r="G84">
        <v>0</v>
      </c>
      <c r="H84">
        <v>8</v>
      </c>
      <c r="I84">
        <v>0</v>
      </c>
      <c r="J84">
        <v>0</v>
      </c>
      <c r="K84">
        <v>8</v>
      </c>
      <c r="L84">
        <v>1</v>
      </c>
      <c r="M84">
        <v>3</v>
      </c>
      <c r="N84">
        <v>0</v>
      </c>
      <c r="O84">
        <v>0</v>
      </c>
      <c r="P84">
        <v>0</v>
      </c>
      <c r="Q84" s="186">
        <f t="shared" si="1"/>
        <v>8.8235294117647065E-2</v>
      </c>
    </row>
    <row r="85" spans="1:17" x14ac:dyDescent="0.25">
      <c r="A85" s="7" t="s">
        <v>43</v>
      </c>
      <c r="B85" s="7" t="s">
        <v>14</v>
      </c>
      <c r="C85">
        <v>46</v>
      </c>
      <c r="N85">
        <v>46</v>
      </c>
    </row>
    <row r="86" spans="1:17" x14ac:dyDescent="0.25">
      <c r="A86" s="7" t="s">
        <v>266</v>
      </c>
      <c r="B86" s="7" t="s">
        <v>10</v>
      </c>
      <c r="C86">
        <v>24</v>
      </c>
      <c r="D86">
        <v>4</v>
      </c>
      <c r="E86">
        <v>9</v>
      </c>
      <c r="F86">
        <v>1</v>
      </c>
      <c r="G86">
        <v>0</v>
      </c>
      <c r="H86">
        <v>2</v>
      </c>
      <c r="I86">
        <v>4</v>
      </c>
      <c r="L86">
        <v>3</v>
      </c>
      <c r="P86">
        <v>1</v>
      </c>
      <c r="Q86" s="186">
        <f t="shared" si="1"/>
        <v>4.1666666666666664E-2</v>
      </c>
    </row>
    <row r="87" spans="1:17" x14ac:dyDescent="0.25">
      <c r="A87" s="7" t="s">
        <v>165</v>
      </c>
      <c r="B87" s="7" t="s">
        <v>166</v>
      </c>
      <c r="C87">
        <v>17</v>
      </c>
      <c r="D87">
        <v>1</v>
      </c>
      <c r="E87">
        <v>2</v>
      </c>
      <c r="F87">
        <v>7</v>
      </c>
      <c r="H87">
        <v>2</v>
      </c>
      <c r="J87">
        <v>1</v>
      </c>
      <c r="N87">
        <v>4</v>
      </c>
      <c r="Q87" s="186">
        <f t="shared" si="1"/>
        <v>0</v>
      </c>
    </row>
    <row r="88" spans="1:17" x14ac:dyDescent="0.25">
      <c r="A88" s="7" t="s">
        <v>165</v>
      </c>
      <c r="B88" s="7" t="s">
        <v>14</v>
      </c>
      <c r="C88">
        <v>56</v>
      </c>
      <c r="D88">
        <v>2</v>
      </c>
      <c r="E88">
        <v>12</v>
      </c>
      <c r="F88">
        <v>11</v>
      </c>
      <c r="H88">
        <v>12</v>
      </c>
      <c r="J88">
        <v>4</v>
      </c>
      <c r="K88">
        <v>6</v>
      </c>
      <c r="L88">
        <v>1</v>
      </c>
      <c r="N88">
        <v>8</v>
      </c>
      <c r="Q88" s="186">
        <f t="shared" si="1"/>
        <v>0</v>
      </c>
    </row>
    <row r="89" spans="1:17" x14ac:dyDescent="0.25">
      <c r="A89" s="7" t="s">
        <v>165</v>
      </c>
      <c r="B89" s="7" t="s">
        <v>202</v>
      </c>
      <c r="C89">
        <v>5</v>
      </c>
      <c r="E89">
        <v>1</v>
      </c>
      <c r="H89">
        <v>4</v>
      </c>
      <c r="Q89" s="186">
        <f t="shared" si="1"/>
        <v>0</v>
      </c>
    </row>
    <row r="90" spans="1:17" x14ac:dyDescent="0.25">
      <c r="A90" s="7" t="s">
        <v>140</v>
      </c>
      <c r="B90" s="7" t="s">
        <v>14</v>
      </c>
      <c r="C90">
        <v>33</v>
      </c>
      <c r="D90">
        <v>3</v>
      </c>
      <c r="E90">
        <v>6</v>
      </c>
      <c r="F90">
        <v>4</v>
      </c>
      <c r="G90">
        <v>0</v>
      </c>
      <c r="H90">
        <v>11</v>
      </c>
      <c r="I90">
        <v>2</v>
      </c>
      <c r="J90">
        <v>2</v>
      </c>
      <c r="K90">
        <v>1</v>
      </c>
      <c r="L90">
        <v>0</v>
      </c>
      <c r="M90">
        <v>0</v>
      </c>
      <c r="N90">
        <v>2</v>
      </c>
      <c r="O90">
        <v>2</v>
      </c>
      <c r="P90">
        <v>0</v>
      </c>
      <c r="Q90" s="186">
        <f t="shared" si="1"/>
        <v>0</v>
      </c>
    </row>
    <row r="91" spans="1:17" x14ac:dyDescent="0.25">
      <c r="A91" s="7" t="s">
        <v>81</v>
      </c>
      <c r="B91" s="7" t="s">
        <v>10</v>
      </c>
      <c r="C91">
        <v>20</v>
      </c>
      <c r="D91">
        <v>2</v>
      </c>
      <c r="E91">
        <v>3</v>
      </c>
      <c r="F91">
        <v>1</v>
      </c>
      <c r="H91">
        <v>4</v>
      </c>
      <c r="I91">
        <v>1</v>
      </c>
      <c r="J91">
        <v>2</v>
      </c>
      <c r="K91">
        <v>4</v>
      </c>
      <c r="N91">
        <v>3</v>
      </c>
      <c r="Q91" s="186">
        <f t="shared" si="1"/>
        <v>0</v>
      </c>
    </row>
    <row r="92" spans="1:17" x14ac:dyDescent="0.25">
      <c r="A92" s="7" t="s">
        <v>74</v>
      </c>
      <c r="B92" s="7" t="s">
        <v>14</v>
      </c>
      <c r="C92">
        <v>99</v>
      </c>
      <c r="D92">
        <v>3</v>
      </c>
      <c r="E92">
        <v>10</v>
      </c>
      <c r="F92">
        <v>4</v>
      </c>
      <c r="G92">
        <v>0</v>
      </c>
      <c r="H92">
        <v>9</v>
      </c>
      <c r="I92">
        <v>1</v>
      </c>
      <c r="J92">
        <v>0</v>
      </c>
      <c r="K92">
        <v>5</v>
      </c>
      <c r="L92">
        <v>1</v>
      </c>
      <c r="M92">
        <v>1</v>
      </c>
      <c r="N92">
        <v>65</v>
      </c>
      <c r="O92">
        <v>0</v>
      </c>
      <c r="P92">
        <v>0</v>
      </c>
      <c r="Q92" s="186">
        <f t="shared" si="1"/>
        <v>2.9411764705882353E-2</v>
      </c>
    </row>
    <row r="93" spans="1:17" x14ac:dyDescent="0.25">
      <c r="A93" s="7" t="s">
        <v>203</v>
      </c>
      <c r="B93" s="7" t="s">
        <v>14</v>
      </c>
      <c r="C93">
        <v>4</v>
      </c>
      <c r="D93">
        <v>1</v>
      </c>
      <c r="E93">
        <v>0</v>
      </c>
      <c r="F93">
        <v>1</v>
      </c>
      <c r="G93">
        <v>0</v>
      </c>
      <c r="H93">
        <v>2</v>
      </c>
      <c r="I93">
        <v>0</v>
      </c>
      <c r="J93">
        <v>0</v>
      </c>
      <c r="K93">
        <v>0</v>
      </c>
      <c r="L93">
        <v>0</v>
      </c>
      <c r="M93">
        <v>0</v>
      </c>
      <c r="N93">
        <v>0</v>
      </c>
      <c r="O93">
        <v>0</v>
      </c>
      <c r="P93">
        <v>0</v>
      </c>
      <c r="Q93" s="186">
        <f t="shared" si="1"/>
        <v>0</v>
      </c>
    </row>
    <row r="94" spans="1:17" x14ac:dyDescent="0.25">
      <c r="A94" s="7" t="s">
        <v>127</v>
      </c>
      <c r="B94" s="7" t="s">
        <v>14</v>
      </c>
      <c r="C94">
        <v>37</v>
      </c>
      <c r="D94">
        <v>4</v>
      </c>
      <c r="E94">
        <v>1</v>
      </c>
      <c r="F94">
        <v>11</v>
      </c>
      <c r="G94">
        <v>1</v>
      </c>
      <c r="H94">
        <v>4</v>
      </c>
      <c r="I94">
        <v>0</v>
      </c>
      <c r="J94">
        <v>3</v>
      </c>
      <c r="K94">
        <v>3</v>
      </c>
      <c r="L94">
        <v>0</v>
      </c>
      <c r="M94">
        <v>1</v>
      </c>
      <c r="N94">
        <v>7</v>
      </c>
      <c r="O94">
        <v>1</v>
      </c>
      <c r="P94">
        <v>1</v>
      </c>
      <c r="Q94" s="186">
        <f t="shared" si="1"/>
        <v>6.6666666666666666E-2</v>
      </c>
    </row>
    <row r="95" spans="1:17" x14ac:dyDescent="0.25">
      <c r="A95" s="7" t="s">
        <v>135</v>
      </c>
      <c r="B95" s="7" t="s">
        <v>14</v>
      </c>
      <c r="C95">
        <v>32</v>
      </c>
      <c r="D95">
        <v>0</v>
      </c>
      <c r="E95">
        <v>2</v>
      </c>
      <c r="F95">
        <v>5</v>
      </c>
      <c r="G95">
        <v>0</v>
      </c>
      <c r="H95">
        <v>10</v>
      </c>
      <c r="I95">
        <v>0</v>
      </c>
      <c r="J95">
        <v>2</v>
      </c>
      <c r="K95">
        <v>5</v>
      </c>
      <c r="L95">
        <v>0</v>
      </c>
      <c r="M95">
        <v>0</v>
      </c>
      <c r="N95">
        <v>8</v>
      </c>
      <c r="O95">
        <v>0</v>
      </c>
      <c r="P95">
        <v>0</v>
      </c>
      <c r="Q95" s="186">
        <f t="shared" si="1"/>
        <v>0</v>
      </c>
    </row>
    <row r="96" spans="1:17" x14ac:dyDescent="0.25">
      <c r="A96" s="7" t="s">
        <v>102</v>
      </c>
      <c r="B96" s="7" t="s">
        <v>14</v>
      </c>
      <c r="C96">
        <v>17</v>
      </c>
      <c r="D96">
        <v>0</v>
      </c>
      <c r="E96">
        <v>2</v>
      </c>
      <c r="F96">
        <v>9</v>
      </c>
      <c r="G96">
        <v>0</v>
      </c>
      <c r="H96">
        <v>2</v>
      </c>
      <c r="I96">
        <v>0</v>
      </c>
      <c r="J96">
        <v>0</v>
      </c>
      <c r="K96">
        <v>1</v>
      </c>
      <c r="L96">
        <v>0</v>
      </c>
      <c r="M96">
        <v>0</v>
      </c>
      <c r="N96">
        <v>1</v>
      </c>
      <c r="O96">
        <v>0</v>
      </c>
      <c r="P96">
        <v>2</v>
      </c>
      <c r="Q96" s="186">
        <f t="shared" si="1"/>
        <v>0.125</v>
      </c>
    </row>
    <row r="97" spans="1:17" x14ac:dyDescent="0.25">
      <c r="A97" s="7" t="s">
        <v>118</v>
      </c>
      <c r="B97" s="7" t="s">
        <v>14</v>
      </c>
      <c r="C97">
        <v>15</v>
      </c>
      <c r="D97">
        <v>0</v>
      </c>
      <c r="E97">
        <v>2</v>
      </c>
      <c r="F97">
        <v>2</v>
      </c>
      <c r="G97">
        <v>0</v>
      </c>
      <c r="H97">
        <v>0</v>
      </c>
      <c r="I97">
        <v>0</v>
      </c>
      <c r="J97">
        <v>0</v>
      </c>
      <c r="K97">
        <v>2</v>
      </c>
      <c r="L97">
        <v>1</v>
      </c>
      <c r="M97">
        <v>1</v>
      </c>
      <c r="N97">
        <v>6</v>
      </c>
      <c r="O97">
        <v>1</v>
      </c>
      <c r="P97">
        <v>0</v>
      </c>
      <c r="Q97" s="186">
        <f t="shared" si="1"/>
        <v>0.1111111111111111</v>
      </c>
    </row>
    <row r="98" spans="1:17" x14ac:dyDescent="0.25">
      <c r="A98" s="7" t="s">
        <v>886</v>
      </c>
      <c r="B98" s="7" t="s">
        <v>14</v>
      </c>
      <c r="C98">
        <v>14</v>
      </c>
      <c r="D98">
        <v>2</v>
      </c>
      <c r="E98">
        <v>1</v>
      </c>
      <c r="F98">
        <v>1</v>
      </c>
      <c r="H98">
        <v>9</v>
      </c>
      <c r="J98">
        <v>1</v>
      </c>
      <c r="Q98" s="186">
        <f t="shared" si="1"/>
        <v>0</v>
      </c>
    </row>
    <row r="99" spans="1:17" x14ac:dyDescent="0.25">
      <c r="A99" s="7" t="s">
        <v>83</v>
      </c>
      <c r="B99" s="7" t="s">
        <v>14</v>
      </c>
      <c r="C99">
        <v>24</v>
      </c>
      <c r="D99">
        <v>0</v>
      </c>
      <c r="E99">
        <v>1</v>
      </c>
      <c r="F99">
        <v>2</v>
      </c>
      <c r="G99">
        <v>0</v>
      </c>
      <c r="H99">
        <v>15</v>
      </c>
      <c r="I99">
        <v>1</v>
      </c>
      <c r="J99">
        <v>0</v>
      </c>
      <c r="K99">
        <v>2</v>
      </c>
      <c r="L99">
        <v>1</v>
      </c>
      <c r="M99">
        <v>0</v>
      </c>
      <c r="N99">
        <v>2</v>
      </c>
      <c r="O99">
        <v>0</v>
      </c>
      <c r="P99">
        <v>0</v>
      </c>
      <c r="Q99" s="186">
        <f t="shared" si="1"/>
        <v>0</v>
      </c>
    </row>
    <row r="100" spans="1:17" x14ac:dyDescent="0.25">
      <c r="A100" s="7" t="s">
        <v>887</v>
      </c>
      <c r="B100" s="7" t="s">
        <v>14</v>
      </c>
      <c r="C100">
        <v>84</v>
      </c>
      <c r="D100">
        <v>0</v>
      </c>
      <c r="E100">
        <v>3</v>
      </c>
      <c r="F100">
        <v>58</v>
      </c>
      <c r="G100">
        <v>0</v>
      </c>
      <c r="H100">
        <v>10</v>
      </c>
      <c r="I100">
        <v>0</v>
      </c>
      <c r="J100">
        <v>2</v>
      </c>
      <c r="K100">
        <v>11</v>
      </c>
      <c r="L100">
        <v>0</v>
      </c>
      <c r="M100">
        <v>0</v>
      </c>
      <c r="N100">
        <v>0</v>
      </c>
      <c r="O100">
        <v>0</v>
      </c>
      <c r="P100">
        <v>0</v>
      </c>
      <c r="Q100" s="186">
        <f t="shared" si="1"/>
        <v>0</v>
      </c>
    </row>
    <row r="101" spans="1:17" x14ac:dyDescent="0.25">
      <c r="A101" s="7" t="s">
        <v>126</v>
      </c>
      <c r="B101" s="7" t="s">
        <v>14</v>
      </c>
      <c r="C101">
        <v>45</v>
      </c>
      <c r="D101">
        <v>2</v>
      </c>
      <c r="E101">
        <v>4</v>
      </c>
      <c r="F101">
        <v>5</v>
      </c>
      <c r="G101">
        <v>0</v>
      </c>
      <c r="H101">
        <v>2</v>
      </c>
      <c r="I101">
        <v>0</v>
      </c>
      <c r="J101">
        <v>3</v>
      </c>
      <c r="K101">
        <v>2</v>
      </c>
      <c r="L101">
        <v>1</v>
      </c>
      <c r="M101">
        <v>1</v>
      </c>
      <c r="N101">
        <v>24</v>
      </c>
      <c r="O101">
        <v>1</v>
      </c>
      <c r="P101">
        <v>0</v>
      </c>
      <c r="Q101" s="186">
        <f t="shared" si="1"/>
        <v>4.7619047619047616E-2</v>
      </c>
    </row>
    <row r="102" spans="1:17" x14ac:dyDescent="0.25">
      <c r="A102" s="7" t="s">
        <v>269</v>
      </c>
      <c r="B102" s="7" t="s">
        <v>14</v>
      </c>
      <c r="C102">
        <v>19</v>
      </c>
      <c r="D102">
        <v>3</v>
      </c>
      <c r="E102">
        <v>2</v>
      </c>
      <c r="F102">
        <v>4</v>
      </c>
      <c r="G102">
        <v>0</v>
      </c>
      <c r="H102">
        <v>2</v>
      </c>
      <c r="I102">
        <v>0</v>
      </c>
      <c r="J102">
        <v>1</v>
      </c>
      <c r="K102">
        <v>4</v>
      </c>
      <c r="L102">
        <v>0</v>
      </c>
      <c r="M102">
        <v>0</v>
      </c>
      <c r="N102">
        <v>3</v>
      </c>
      <c r="O102">
        <v>0</v>
      </c>
      <c r="P102">
        <v>0</v>
      </c>
      <c r="Q102" s="186">
        <f t="shared" si="1"/>
        <v>0</v>
      </c>
    </row>
    <row r="103" spans="1:17" x14ac:dyDescent="0.25">
      <c r="A103" s="7" t="s">
        <v>79</v>
      </c>
      <c r="B103" s="7" t="s">
        <v>14</v>
      </c>
      <c r="C103">
        <v>55</v>
      </c>
      <c r="D103">
        <v>5</v>
      </c>
      <c r="E103">
        <v>19</v>
      </c>
      <c r="F103">
        <v>10</v>
      </c>
      <c r="G103">
        <v>5</v>
      </c>
      <c r="H103">
        <v>4</v>
      </c>
      <c r="I103">
        <v>2</v>
      </c>
      <c r="J103">
        <v>2</v>
      </c>
      <c r="K103">
        <v>0</v>
      </c>
      <c r="L103">
        <v>3</v>
      </c>
      <c r="M103">
        <v>0</v>
      </c>
      <c r="N103">
        <v>3</v>
      </c>
      <c r="O103">
        <v>2</v>
      </c>
      <c r="P103">
        <v>0</v>
      </c>
      <c r="Q103" s="186">
        <f t="shared" si="1"/>
        <v>0</v>
      </c>
    </row>
    <row r="104" spans="1:17" x14ac:dyDescent="0.25">
      <c r="A104" s="7" t="s">
        <v>270</v>
      </c>
      <c r="B104" s="7" t="s">
        <v>14</v>
      </c>
      <c r="C104">
        <v>33</v>
      </c>
      <c r="D104">
        <v>1</v>
      </c>
      <c r="E104">
        <v>12</v>
      </c>
      <c r="F104">
        <v>7</v>
      </c>
      <c r="H104">
        <v>3</v>
      </c>
      <c r="K104">
        <v>2</v>
      </c>
      <c r="L104">
        <v>1</v>
      </c>
      <c r="M104">
        <v>1</v>
      </c>
      <c r="N104">
        <v>4</v>
      </c>
      <c r="P104">
        <v>2</v>
      </c>
      <c r="Q104" s="186">
        <f t="shared" si="1"/>
        <v>0.10344827586206896</v>
      </c>
    </row>
    <row r="105" spans="1:17" x14ac:dyDescent="0.25">
      <c r="A105" s="7" t="s">
        <v>888</v>
      </c>
      <c r="B105" s="7" t="s">
        <v>14</v>
      </c>
      <c r="C105">
        <v>35</v>
      </c>
      <c r="D105">
        <v>0</v>
      </c>
      <c r="E105">
        <v>6</v>
      </c>
      <c r="F105">
        <v>7</v>
      </c>
      <c r="G105">
        <v>0</v>
      </c>
      <c r="H105">
        <v>14</v>
      </c>
      <c r="I105">
        <v>0</v>
      </c>
      <c r="J105">
        <v>3</v>
      </c>
      <c r="K105">
        <v>0</v>
      </c>
      <c r="L105">
        <v>0</v>
      </c>
      <c r="M105">
        <v>0</v>
      </c>
      <c r="N105">
        <v>5</v>
      </c>
      <c r="O105">
        <v>0</v>
      </c>
      <c r="P105">
        <v>0</v>
      </c>
      <c r="Q105" s="186">
        <f t="shared" si="1"/>
        <v>0</v>
      </c>
    </row>
    <row r="106" spans="1:17" x14ac:dyDescent="0.25">
      <c r="A106" s="7" t="s">
        <v>170</v>
      </c>
      <c r="B106" s="7" t="s">
        <v>14</v>
      </c>
      <c r="C106">
        <v>43</v>
      </c>
      <c r="D106">
        <v>1</v>
      </c>
      <c r="E106">
        <v>3</v>
      </c>
      <c r="F106">
        <v>5</v>
      </c>
      <c r="H106">
        <v>17</v>
      </c>
      <c r="J106">
        <v>2</v>
      </c>
      <c r="K106">
        <v>4</v>
      </c>
      <c r="N106">
        <v>11</v>
      </c>
      <c r="Q106" s="186">
        <f t="shared" si="1"/>
        <v>0</v>
      </c>
    </row>
    <row r="107" spans="1:17" x14ac:dyDescent="0.25">
      <c r="A107" s="7" t="s">
        <v>19</v>
      </c>
      <c r="B107" s="7" t="s">
        <v>14</v>
      </c>
      <c r="C107">
        <v>100</v>
      </c>
      <c r="D107">
        <v>16</v>
      </c>
      <c r="E107">
        <v>22</v>
      </c>
      <c r="F107">
        <v>11</v>
      </c>
      <c r="G107">
        <v>2</v>
      </c>
      <c r="H107">
        <v>15</v>
      </c>
      <c r="I107">
        <v>7</v>
      </c>
      <c r="J107">
        <v>13</v>
      </c>
      <c r="K107">
        <v>7</v>
      </c>
      <c r="L107">
        <v>4</v>
      </c>
      <c r="M107">
        <v>3</v>
      </c>
      <c r="N107">
        <v>0</v>
      </c>
      <c r="O107">
        <v>0</v>
      </c>
      <c r="P107">
        <v>0</v>
      </c>
      <c r="Q107" s="186">
        <f t="shared" si="1"/>
        <v>0.03</v>
      </c>
    </row>
    <row r="108" spans="1:17" x14ac:dyDescent="0.25">
      <c r="A108" s="7" t="s">
        <v>155</v>
      </c>
      <c r="B108" s="7" t="s">
        <v>14</v>
      </c>
      <c r="C108">
        <v>20</v>
      </c>
      <c r="D108">
        <v>1</v>
      </c>
      <c r="E108">
        <v>3</v>
      </c>
      <c r="F108">
        <v>1</v>
      </c>
      <c r="G108">
        <v>0</v>
      </c>
      <c r="H108">
        <v>6</v>
      </c>
      <c r="I108">
        <v>0</v>
      </c>
      <c r="J108">
        <v>1</v>
      </c>
      <c r="K108">
        <v>7</v>
      </c>
      <c r="L108">
        <v>0</v>
      </c>
      <c r="M108">
        <v>0</v>
      </c>
      <c r="N108">
        <v>1</v>
      </c>
      <c r="O108">
        <v>0</v>
      </c>
      <c r="P108">
        <v>0</v>
      </c>
      <c r="Q108" s="186">
        <f t="shared" si="1"/>
        <v>0</v>
      </c>
    </row>
    <row r="109" spans="1:17" x14ac:dyDescent="0.25">
      <c r="A109" s="7" t="s">
        <v>187</v>
      </c>
      <c r="B109" s="7" t="s">
        <v>14</v>
      </c>
      <c r="C109">
        <v>5</v>
      </c>
      <c r="D109">
        <v>1</v>
      </c>
      <c r="E109">
        <v>3</v>
      </c>
      <c r="G109">
        <v>1</v>
      </c>
      <c r="Q109" s="186">
        <f t="shared" si="1"/>
        <v>0</v>
      </c>
    </row>
    <row r="110" spans="1:17" x14ac:dyDescent="0.25">
      <c r="A110" s="7" t="s">
        <v>131</v>
      </c>
      <c r="B110" s="7" t="s">
        <v>132</v>
      </c>
      <c r="C110">
        <v>59</v>
      </c>
      <c r="D110">
        <v>8</v>
      </c>
      <c r="E110">
        <v>8</v>
      </c>
      <c r="F110">
        <v>6</v>
      </c>
      <c r="G110">
        <v>0</v>
      </c>
      <c r="H110">
        <v>10</v>
      </c>
      <c r="I110">
        <v>3</v>
      </c>
      <c r="J110">
        <v>5</v>
      </c>
      <c r="K110">
        <v>6</v>
      </c>
      <c r="L110">
        <v>4</v>
      </c>
      <c r="M110">
        <v>4</v>
      </c>
      <c r="N110">
        <v>3</v>
      </c>
      <c r="O110">
        <v>2</v>
      </c>
      <c r="P110">
        <v>0</v>
      </c>
      <c r="Q110" s="186">
        <f t="shared" si="1"/>
        <v>7.1428571428571425E-2</v>
      </c>
    </row>
    <row r="111" spans="1:17" x14ac:dyDescent="0.25">
      <c r="A111" s="7" t="s">
        <v>22</v>
      </c>
      <c r="B111" s="7" t="s">
        <v>14</v>
      </c>
      <c r="C111">
        <v>15</v>
      </c>
      <c r="E111">
        <v>2</v>
      </c>
      <c r="F111">
        <v>3</v>
      </c>
      <c r="H111">
        <v>1</v>
      </c>
      <c r="K111">
        <v>4</v>
      </c>
      <c r="L111">
        <v>2</v>
      </c>
      <c r="N111">
        <v>3</v>
      </c>
      <c r="Q111" s="186">
        <f t="shared" si="1"/>
        <v>0</v>
      </c>
    </row>
    <row r="112" spans="1:17" x14ac:dyDescent="0.25">
      <c r="A112" s="7" t="s">
        <v>273</v>
      </c>
      <c r="B112" s="7" t="s">
        <v>14</v>
      </c>
      <c r="C112">
        <v>31</v>
      </c>
      <c r="D112">
        <v>2</v>
      </c>
      <c r="E112">
        <v>13</v>
      </c>
      <c r="F112">
        <v>10</v>
      </c>
      <c r="G112">
        <v>0</v>
      </c>
      <c r="H112">
        <v>0</v>
      </c>
      <c r="I112">
        <v>0</v>
      </c>
      <c r="J112">
        <v>1</v>
      </c>
      <c r="K112">
        <v>4</v>
      </c>
      <c r="L112">
        <v>0</v>
      </c>
      <c r="M112">
        <v>0</v>
      </c>
      <c r="N112">
        <v>1</v>
      </c>
      <c r="O112">
        <v>0</v>
      </c>
      <c r="P112">
        <v>0</v>
      </c>
      <c r="Q112" s="186">
        <f t="shared" si="1"/>
        <v>0</v>
      </c>
    </row>
    <row r="113" spans="1:17" x14ac:dyDescent="0.25">
      <c r="A113" s="7" t="s">
        <v>65</v>
      </c>
      <c r="B113" s="7" t="s">
        <v>14</v>
      </c>
      <c r="C113">
        <v>16</v>
      </c>
      <c r="E113">
        <v>4</v>
      </c>
      <c r="F113">
        <v>2</v>
      </c>
      <c r="H113">
        <v>1</v>
      </c>
      <c r="K113">
        <v>2</v>
      </c>
      <c r="L113">
        <v>1</v>
      </c>
      <c r="M113">
        <v>1</v>
      </c>
      <c r="N113">
        <v>5</v>
      </c>
      <c r="Q113" s="186">
        <f t="shared" si="1"/>
        <v>9.0909090909090912E-2</v>
      </c>
    </row>
    <row r="114" spans="1:17" x14ac:dyDescent="0.25">
      <c r="A114" s="7" t="s">
        <v>889</v>
      </c>
      <c r="B114" s="7" t="s">
        <v>14</v>
      </c>
      <c r="C114">
        <v>0</v>
      </c>
    </row>
    <row r="115" spans="1:17" x14ac:dyDescent="0.25">
      <c r="A115" s="7" t="s">
        <v>889</v>
      </c>
      <c r="B115" s="7" t="s">
        <v>10</v>
      </c>
      <c r="C115">
        <v>0</v>
      </c>
    </row>
    <row r="116" spans="1:17" x14ac:dyDescent="0.25">
      <c r="A116" s="7" t="s">
        <v>890</v>
      </c>
      <c r="B116" s="7" t="s">
        <v>14</v>
      </c>
      <c r="C116">
        <v>23</v>
      </c>
      <c r="D116">
        <v>8</v>
      </c>
      <c r="E116">
        <v>3</v>
      </c>
      <c r="F116">
        <v>3</v>
      </c>
      <c r="G116">
        <v>3</v>
      </c>
      <c r="H116">
        <v>3</v>
      </c>
      <c r="J116">
        <v>1</v>
      </c>
      <c r="L116">
        <v>2</v>
      </c>
      <c r="Q116" s="186">
        <f t="shared" si="1"/>
        <v>0</v>
      </c>
    </row>
    <row r="117" spans="1:17" x14ac:dyDescent="0.25">
      <c r="A117" s="7" t="s">
        <v>890</v>
      </c>
      <c r="B117" s="7" t="s">
        <v>10</v>
      </c>
      <c r="C117">
        <v>40</v>
      </c>
      <c r="D117">
        <v>11</v>
      </c>
      <c r="E117">
        <v>1</v>
      </c>
      <c r="F117">
        <v>0</v>
      </c>
      <c r="G117">
        <v>0</v>
      </c>
      <c r="H117">
        <v>12</v>
      </c>
      <c r="I117">
        <v>2</v>
      </c>
      <c r="J117">
        <v>8</v>
      </c>
      <c r="K117">
        <v>5</v>
      </c>
      <c r="L117">
        <v>1</v>
      </c>
      <c r="O117">
        <v>0</v>
      </c>
      <c r="Q117" s="186">
        <f t="shared" si="1"/>
        <v>0</v>
      </c>
    </row>
    <row r="118" spans="1:17" x14ac:dyDescent="0.25">
      <c r="A118" s="7" t="s">
        <v>891</v>
      </c>
      <c r="B118" s="7" t="s">
        <v>10</v>
      </c>
      <c r="C118">
        <v>136</v>
      </c>
      <c r="D118">
        <v>49</v>
      </c>
      <c r="E118">
        <v>7</v>
      </c>
      <c r="F118">
        <v>8</v>
      </c>
      <c r="G118">
        <v>42</v>
      </c>
      <c r="H118">
        <v>1</v>
      </c>
      <c r="I118">
        <v>4</v>
      </c>
      <c r="J118">
        <v>3</v>
      </c>
      <c r="K118">
        <v>17</v>
      </c>
      <c r="L118">
        <v>1</v>
      </c>
      <c r="M118">
        <v>0</v>
      </c>
      <c r="N118">
        <v>3</v>
      </c>
      <c r="O118">
        <v>0</v>
      </c>
      <c r="P118">
        <v>1</v>
      </c>
      <c r="Q118" s="186">
        <f t="shared" si="1"/>
        <v>7.5187969924812026E-3</v>
      </c>
    </row>
    <row r="119" spans="1:17" x14ac:dyDescent="0.25">
      <c r="A119" s="7" t="s">
        <v>892</v>
      </c>
      <c r="B119" s="7" t="s">
        <v>893</v>
      </c>
      <c r="C119">
        <v>47</v>
      </c>
      <c r="D119">
        <v>0</v>
      </c>
      <c r="E119">
        <v>2</v>
      </c>
      <c r="F119">
        <v>14</v>
      </c>
      <c r="G119">
        <v>0</v>
      </c>
      <c r="H119">
        <v>20</v>
      </c>
      <c r="I119">
        <v>2</v>
      </c>
      <c r="J119">
        <v>1</v>
      </c>
      <c r="K119">
        <v>5</v>
      </c>
      <c r="L119">
        <v>1</v>
      </c>
      <c r="M119">
        <v>0</v>
      </c>
      <c r="N119">
        <v>2</v>
      </c>
      <c r="O119">
        <v>0</v>
      </c>
      <c r="P119">
        <v>0</v>
      </c>
      <c r="Q119" s="186">
        <f t="shared" si="1"/>
        <v>0</v>
      </c>
    </row>
    <row r="120" spans="1:17" x14ac:dyDescent="0.25">
      <c r="A120" s="7" t="s">
        <v>25</v>
      </c>
      <c r="B120" s="7" t="s">
        <v>50</v>
      </c>
      <c r="C120">
        <v>33</v>
      </c>
      <c r="D120">
        <v>1</v>
      </c>
      <c r="E120">
        <v>20</v>
      </c>
      <c r="F120">
        <v>3</v>
      </c>
      <c r="G120">
        <v>0</v>
      </c>
      <c r="H120">
        <v>2</v>
      </c>
      <c r="I120">
        <v>0</v>
      </c>
      <c r="J120">
        <v>1</v>
      </c>
      <c r="K120">
        <v>1</v>
      </c>
      <c r="L120">
        <v>1</v>
      </c>
      <c r="M120">
        <v>0</v>
      </c>
      <c r="N120">
        <v>4</v>
      </c>
      <c r="O120">
        <v>0</v>
      </c>
      <c r="P120">
        <v>0</v>
      </c>
      <c r="Q120" s="186">
        <f t="shared" si="1"/>
        <v>0</v>
      </c>
    </row>
    <row r="121" spans="1:17" x14ac:dyDescent="0.25">
      <c r="A121" s="7" t="s">
        <v>25</v>
      </c>
      <c r="B121" s="7" t="s">
        <v>14</v>
      </c>
      <c r="C121">
        <v>54</v>
      </c>
      <c r="D121">
        <v>2</v>
      </c>
      <c r="E121">
        <v>21</v>
      </c>
      <c r="F121">
        <v>6</v>
      </c>
      <c r="G121">
        <v>0</v>
      </c>
      <c r="H121">
        <v>13</v>
      </c>
      <c r="I121">
        <v>1</v>
      </c>
      <c r="J121">
        <v>2</v>
      </c>
      <c r="K121">
        <v>0</v>
      </c>
      <c r="L121">
        <v>3</v>
      </c>
      <c r="M121">
        <v>3</v>
      </c>
      <c r="N121">
        <v>3</v>
      </c>
      <c r="O121">
        <v>0</v>
      </c>
      <c r="P121">
        <v>0</v>
      </c>
      <c r="Q121" s="186">
        <f t="shared" si="1"/>
        <v>5.8823529411764705E-2</v>
      </c>
    </row>
    <row r="122" spans="1:17" x14ac:dyDescent="0.25">
      <c r="A122" s="7" t="s">
        <v>136</v>
      </c>
      <c r="B122" s="7" t="s">
        <v>14</v>
      </c>
      <c r="C122">
        <v>92</v>
      </c>
      <c r="D122">
        <v>1</v>
      </c>
      <c r="E122">
        <v>7</v>
      </c>
      <c r="F122">
        <v>5</v>
      </c>
      <c r="G122">
        <v>0</v>
      </c>
      <c r="H122">
        <v>4</v>
      </c>
      <c r="I122">
        <v>0</v>
      </c>
      <c r="J122">
        <v>19</v>
      </c>
      <c r="K122">
        <v>21</v>
      </c>
      <c r="L122">
        <v>3</v>
      </c>
      <c r="M122">
        <v>3</v>
      </c>
      <c r="N122">
        <v>16</v>
      </c>
      <c r="O122">
        <v>13</v>
      </c>
      <c r="Q122" s="186">
        <f t="shared" si="1"/>
        <v>3.9473684210526314E-2</v>
      </c>
    </row>
    <row r="123" spans="1:17" x14ac:dyDescent="0.25">
      <c r="A123" s="7" t="s">
        <v>894</v>
      </c>
      <c r="B123" s="7" t="s">
        <v>14</v>
      </c>
      <c r="C123">
        <v>30</v>
      </c>
      <c r="D123">
        <v>0</v>
      </c>
      <c r="E123">
        <v>4</v>
      </c>
      <c r="F123">
        <v>5</v>
      </c>
      <c r="G123">
        <v>7</v>
      </c>
      <c r="H123">
        <v>3</v>
      </c>
      <c r="I123">
        <v>0</v>
      </c>
      <c r="J123">
        <v>0</v>
      </c>
      <c r="K123">
        <v>3</v>
      </c>
      <c r="L123">
        <v>1</v>
      </c>
      <c r="M123">
        <v>6</v>
      </c>
      <c r="N123">
        <v>0</v>
      </c>
      <c r="O123">
        <v>1</v>
      </c>
      <c r="P123">
        <v>0</v>
      </c>
      <c r="Q123" s="186">
        <f t="shared" si="1"/>
        <v>0.2</v>
      </c>
    </row>
    <row r="124" spans="1:17" x14ac:dyDescent="0.25">
      <c r="A124" s="7" t="s">
        <v>895</v>
      </c>
      <c r="B124" s="7" t="s">
        <v>14</v>
      </c>
      <c r="C124">
        <v>60</v>
      </c>
      <c r="D124">
        <v>5</v>
      </c>
      <c r="E124">
        <v>2</v>
      </c>
      <c r="F124">
        <v>30</v>
      </c>
      <c r="G124">
        <v>0</v>
      </c>
      <c r="H124">
        <v>12</v>
      </c>
      <c r="I124">
        <v>1</v>
      </c>
      <c r="J124">
        <v>0</v>
      </c>
      <c r="K124">
        <v>9</v>
      </c>
      <c r="L124">
        <v>0</v>
      </c>
      <c r="M124">
        <v>1</v>
      </c>
      <c r="N124">
        <v>0</v>
      </c>
      <c r="O124">
        <v>0</v>
      </c>
      <c r="P124">
        <v>0</v>
      </c>
      <c r="Q124" s="186">
        <f t="shared" si="1"/>
        <v>1.6666666666666666E-2</v>
      </c>
    </row>
    <row r="125" spans="1:17" x14ac:dyDescent="0.25">
      <c r="A125" s="7" t="s">
        <v>125</v>
      </c>
      <c r="B125" s="7" t="s">
        <v>14</v>
      </c>
      <c r="C125">
        <v>33</v>
      </c>
      <c r="D125">
        <v>1</v>
      </c>
      <c r="E125">
        <v>2</v>
      </c>
      <c r="F125">
        <v>14</v>
      </c>
      <c r="G125">
        <v>1</v>
      </c>
      <c r="H125">
        <v>6</v>
      </c>
      <c r="I125">
        <v>0</v>
      </c>
      <c r="J125">
        <v>2</v>
      </c>
      <c r="K125">
        <v>0</v>
      </c>
      <c r="L125">
        <v>1</v>
      </c>
      <c r="M125">
        <v>0</v>
      </c>
      <c r="N125">
        <v>4</v>
      </c>
      <c r="O125">
        <v>1</v>
      </c>
      <c r="P125">
        <v>1</v>
      </c>
      <c r="Q125" s="186">
        <f t="shared" si="1"/>
        <v>3.4482758620689655E-2</v>
      </c>
    </row>
    <row r="126" spans="1:17" x14ac:dyDescent="0.25">
      <c r="A126" s="7" t="s">
        <v>55</v>
      </c>
      <c r="B126" s="7" t="s">
        <v>14</v>
      </c>
      <c r="C126">
        <v>57</v>
      </c>
      <c r="D126">
        <v>1</v>
      </c>
      <c r="E126">
        <v>7</v>
      </c>
      <c r="F126">
        <v>2</v>
      </c>
      <c r="G126">
        <v>1</v>
      </c>
      <c r="H126">
        <v>11</v>
      </c>
      <c r="I126">
        <v>3</v>
      </c>
      <c r="J126">
        <v>4</v>
      </c>
      <c r="K126">
        <v>1</v>
      </c>
      <c r="L126">
        <v>9</v>
      </c>
      <c r="M126">
        <v>1</v>
      </c>
      <c r="N126">
        <v>17</v>
      </c>
      <c r="O126">
        <v>0</v>
      </c>
      <c r="P126">
        <v>0</v>
      </c>
      <c r="Q126" s="186">
        <f t="shared" si="1"/>
        <v>2.5000000000000001E-2</v>
      </c>
    </row>
    <row r="127" spans="1:17" x14ac:dyDescent="0.25">
      <c r="A127" s="7" t="s">
        <v>45</v>
      </c>
      <c r="B127" s="7" t="s">
        <v>14</v>
      </c>
      <c r="C127">
        <v>27</v>
      </c>
      <c r="D127">
        <v>2</v>
      </c>
      <c r="E127">
        <v>4</v>
      </c>
      <c r="F127">
        <v>7</v>
      </c>
      <c r="G127">
        <v>3</v>
      </c>
      <c r="H127">
        <v>4</v>
      </c>
      <c r="L127">
        <v>2</v>
      </c>
      <c r="M127">
        <v>2</v>
      </c>
      <c r="N127">
        <v>3</v>
      </c>
      <c r="Q127" s="186">
        <f t="shared" si="1"/>
        <v>8.3333333333333329E-2</v>
      </c>
    </row>
    <row r="128" spans="1:17" x14ac:dyDescent="0.25">
      <c r="A128" s="7" t="s">
        <v>103</v>
      </c>
      <c r="B128" s="7" t="s">
        <v>14</v>
      </c>
      <c r="C128">
        <v>36</v>
      </c>
      <c r="D128">
        <v>2</v>
      </c>
      <c r="E128">
        <v>11</v>
      </c>
      <c r="F128">
        <v>17</v>
      </c>
      <c r="H128">
        <v>5</v>
      </c>
      <c r="K128">
        <v>1</v>
      </c>
      <c r="Q128" s="186">
        <f t="shared" si="1"/>
        <v>0</v>
      </c>
    </row>
    <row r="129" spans="1:17" x14ac:dyDescent="0.25">
      <c r="A129" s="7" t="s">
        <v>130</v>
      </c>
      <c r="B129" s="7" t="s">
        <v>14</v>
      </c>
      <c r="C129">
        <v>22</v>
      </c>
      <c r="D129">
        <v>0</v>
      </c>
      <c r="E129">
        <v>7</v>
      </c>
      <c r="F129">
        <v>4</v>
      </c>
      <c r="G129">
        <v>0</v>
      </c>
      <c r="H129">
        <v>5</v>
      </c>
      <c r="I129">
        <v>2</v>
      </c>
      <c r="J129">
        <v>0</v>
      </c>
      <c r="K129">
        <v>2</v>
      </c>
      <c r="L129">
        <v>0</v>
      </c>
      <c r="M129">
        <v>0</v>
      </c>
      <c r="N129">
        <v>2</v>
      </c>
      <c r="O129">
        <v>0</v>
      </c>
      <c r="P129">
        <v>0</v>
      </c>
      <c r="Q129" s="186">
        <f t="shared" si="1"/>
        <v>0</v>
      </c>
    </row>
    <row r="130" spans="1:17" x14ac:dyDescent="0.25">
      <c r="A130" s="7" t="s">
        <v>896</v>
      </c>
      <c r="B130" s="7" t="s">
        <v>14</v>
      </c>
      <c r="C130">
        <v>54</v>
      </c>
      <c r="D130">
        <v>15</v>
      </c>
      <c r="E130">
        <v>19</v>
      </c>
      <c r="H130">
        <v>6</v>
      </c>
      <c r="K130">
        <v>8</v>
      </c>
      <c r="N130">
        <v>6</v>
      </c>
      <c r="Q130" s="186">
        <f t="shared" si="1"/>
        <v>0</v>
      </c>
    </row>
    <row r="131" spans="1:17" x14ac:dyDescent="0.25">
      <c r="A131" s="7" t="s">
        <v>66</v>
      </c>
      <c r="B131" s="7" t="s">
        <v>14</v>
      </c>
      <c r="C131">
        <v>21</v>
      </c>
      <c r="D131">
        <v>1</v>
      </c>
      <c r="E131">
        <v>3</v>
      </c>
      <c r="F131">
        <v>6</v>
      </c>
      <c r="H131">
        <v>4</v>
      </c>
      <c r="K131">
        <v>4</v>
      </c>
      <c r="L131">
        <v>1</v>
      </c>
      <c r="M131">
        <v>1</v>
      </c>
      <c r="P131">
        <v>1</v>
      </c>
      <c r="Q131" s="186">
        <f t="shared" ref="Q131:Q194" si="2">(M131+P131)/(C131-N131)</f>
        <v>9.5238095238095233E-2</v>
      </c>
    </row>
    <row r="132" spans="1:17" x14ac:dyDescent="0.25">
      <c r="A132" s="7" t="s">
        <v>92</v>
      </c>
      <c r="B132" s="7" t="s">
        <v>14</v>
      </c>
      <c r="C132">
        <v>22</v>
      </c>
      <c r="D132">
        <v>0</v>
      </c>
      <c r="E132">
        <v>2</v>
      </c>
      <c r="F132">
        <v>7</v>
      </c>
      <c r="G132">
        <v>0</v>
      </c>
      <c r="H132">
        <v>9</v>
      </c>
      <c r="I132">
        <v>0</v>
      </c>
      <c r="J132">
        <v>1</v>
      </c>
      <c r="K132">
        <v>0</v>
      </c>
      <c r="L132">
        <v>0</v>
      </c>
      <c r="M132">
        <v>1</v>
      </c>
      <c r="N132">
        <v>1</v>
      </c>
      <c r="O132">
        <v>0</v>
      </c>
      <c r="P132">
        <v>1</v>
      </c>
      <c r="Q132" s="186">
        <f t="shared" si="2"/>
        <v>9.5238095238095233E-2</v>
      </c>
    </row>
    <row r="133" spans="1:17" x14ac:dyDescent="0.25">
      <c r="A133" s="7" t="s">
        <v>70</v>
      </c>
      <c r="B133" s="7" t="s">
        <v>35</v>
      </c>
      <c r="C133">
        <v>20</v>
      </c>
      <c r="D133">
        <v>0</v>
      </c>
      <c r="E133">
        <v>1</v>
      </c>
      <c r="F133">
        <v>5</v>
      </c>
      <c r="G133">
        <v>0</v>
      </c>
      <c r="H133">
        <v>9</v>
      </c>
      <c r="I133">
        <v>0</v>
      </c>
      <c r="J133">
        <v>1</v>
      </c>
      <c r="K133">
        <v>1</v>
      </c>
      <c r="L133">
        <v>1</v>
      </c>
      <c r="M133">
        <v>1</v>
      </c>
      <c r="N133">
        <v>1</v>
      </c>
      <c r="O133">
        <v>0</v>
      </c>
      <c r="P133">
        <v>0</v>
      </c>
      <c r="Q133" s="186">
        <f t="shared" si="2"/>
        <v>5.2631578947368418E-2</v>
      </c>
    </row>
    <row r="134" spans="1:17" x14ac:dyDescent="0.25">
      <c r="A134" s="7" t="s">
        <v>179</v>
      </c>
      <c r="B134" s="7" t="s">
        <v>14</v>
      </c>
      <c r="C134">
        <v>14</v>
      </c>
      <c r="D134">
        <v>2</v>
      </c>
      <c r="E134">
        <v>1</v>
      </c>
      <c r="F134">
        <v>3</v>
      </c>
      <c r="H134">
        <v>3</v>
      </c>
      <c r="K134">
        <v>3</v>
      </c>
      <c r="N134">
        <v>2</v>
      </c>
      <c r="Q134" s="186">
        <f t="shared" si="2"/>
        <v>0</v>
      </c>
    </row>
    <row r="135" spans="1:17" x14ac:dyDescent="0.25">
      <c r="A135" s="7" t="s">
        <v>897</v>
      </c>
      <c r="B135" s="7" t="s">
        <v>14</v>
      </c>
      <c r="C135">
        <v>11</v>
      </c>
      <c r="E135">
        <v>2</v>
      </c>
      <c r="F135">
        <v>1</v>
      </c>
      <c r="H135">
        <v>2</v>
      </c>
      <c r="K135">
        <v>3</v>
      </c>
      <c r="N135">
        <v>3</v>
      </c>
      <c r="Q135" s="186">
        <f t="shared" si="2"/>
        <v>0</v>
      </c>
    </row>
    <row r="136" spans="1:17" x14ac:dyDescent="0.25">
      <c r="A136" s="7" t="s">
        <v>121</v>
      </c>
      <c r="B136" s="7" t="s">
        <v>14</v>
      </c>
      <c r="C136">
        <v>40</v>
      </c>
      <c r="F136">
        <v>13</v>
      </c>
      <c r="H136">
        <v>5</v>
      </c>
      <c r="J136">
        <v>1</v>
      </c>
      <c r="L136">
        <v>1</v>
      </c>
      <c r="N136">
        <v>20</v>
      </c>
      <c r="Q136" s="186">
        <f t="shared" si="2"/>
        <v>0</v>
      </c>
    </row>
    <row r="137" spans="1:17" x14ac:dyDescent="0.25">
      <c r="A137" s="7" t="s">
        <v>205</v>
      </c>
      <c r="B137" s="7" t="s">
        <v>35</v>
      </c>
      <c r="C137">
        <v>110</v>
      </c>
      <c r="D137">
        <v>10</v>
      </c>
      <c r="E137">
        <v>15</v>
      </c>
      <c r="F137">
        <v>7</v>
      </c>
      <c r="G137">
        <v>3</v>
      </c>
      <c r="H137">
        <v>15</v>
      </c>
      <c r="I137">
        <v>6</v>
      </c>
      <c r="J137">
        <v>8</v>
      </c>
      <c r="K137">
        <v>9</v>
      </c>
      <c r="L137">
        <v>13</v>
      </c>
      <c r="M137">
        <v>18</v>
      </c>
      <c r="N137">
        <v>2</v>
      </c>
      <c r="O137">
        <v>1</v>
      </c>
      <c r="P137">
        <v>3</v>
      </c>
      <c r="Q137" s="186">
        <f t="shared" si="2"/>
        <v>0.19444444444444445</v>
      </c>
    </row>
    <row r="138" spans="1:17" x14ac:dyDescent="0.25">
      <c r="A138" s="7" t="s">
        <v>34</v>
      </c>
      <c r="B138" s="7" t="s">
        <v>35</v>
      </c>
      <c r="C138">
        <v>17</v>
      </c>
      <c r="D138">
        <v>1</v>
      </c>
      <c r="E138">
        <v>1</v>
      </c>
      <c r="F138">
        <v>8</v>
      </c>
      <c r="H138">
        <v>2</v>
      </c>
      <c r="K138">
        <v>4</v>
      </c>
      <c r="L138">
        <v>1</v>
      </c>
      <c r="Q138" s="186">
        <f t="shared" si="2"/>
        <v>0</v>
      </c>
    </row>
    <row r="139" spans="1:17" x14ac:dyDescent="0.25">
      <c r="A139" s="7" t="s">
        <v>168</v>
      </c>
      <c r="B139" s="7" t="s">
        <v>14</v>
      </c>
      <c r="C139">
        <v>26</v>
      </c>
      <c r="E139">
        <v>1</v>
      </c>
      <c r="F139">
        <v>12</v>
      </c>
      <c r="H139">
        <v>8</v>
      </c>
      <c r="K139">
        <v>1</v>
      </c>
      <c r="L139">
        <v>1</v>
      </c>
      <c r="N139">
        <v>2</v>
      </c>
      <c r="O139">
        <v>1</v>
      </c>
      <c r="Q139" s="186">
        <f t="shared" si="2"/>
        <v>0</v>
      </c>
    </row>
    <row r="140" spans="1:17" x14ac:dyDescent="0.25">
      <c r="A140" s="7" t="s">
        <v>160</v>
      </c>
      <c r="B140" s="7" t="s">
        <v>14</v>
      </c>
      <c r="C140">
        <v>42</v>
      </c>
      <c r="D140">
        <v>3</v>
      </c>
      <c r="E140">
        <v>4</v>
      </c>
      <c r="F140">
        <v>6</v>
      </c>
      <c r="G140">
        <v>0</v>
      </c>
      <c r="H140">
        <v>6</v>
      </c>
      <c r="I140">
        <v>0</v>
      </c>
      <c r="J140">
        <v>1</v>
      </c>
      <c r="K140">
        <v>7</v>
      </c>
      <c r="L140">
        <v>1</v>
      </c>
      <c r="M140">
        <v>1</v>
      </c>
      <c r="N140">
        <v>12</v>
      </c>
      <c r="O140">
        <v>1</v>
      </c>
      <c r="P140">
        <v>0</v>
      </c>
      <c r="Q140" s="186">
        <f t="shared" si="2"/>
        <v>3.3333333333333333E-2</v>
      </c>
    </row>
    <row r="141" spans="1:17" x14ac:dyDescent="0.25">
      <c r="A141" s="7" t="s">
        <v>94</v>
      </c>
      <c r="B141" s="7" t="s">
        <v>14</v>
      </c>
      <c r="C141">
        <v>22</v>
      </c>
      <c r="D141">
        <v>1</v>
      </c>
      <c r="E141">
        <v>0</v>
      </c>
      <c r="F141">
        <v>2</v>
      </c>
      <c r="G141">
        <v>0</v>
      </c>
      <c r="H141">
        <v>5</v>
      </c>
      <c r="I141">
        <v>0</v>
      </c>
      <c r="J141">
        <v>0</v>
      </c>
      <c r="K141">
        <v>2</v>
      </c>
      <c r="L141">
        <v>2</v>
      </c>
      <c r="M141">
        <v>1</v>
      </c>
      <c r="N141">
        <v>8</v>
      </c>
      <c r="O141">
        <v>1</v>
      </c>
      <c r="P141">
        <v>0</v>
      </c>
      <c r="Q141" s="186">
        <f t="shared" si="2"/>
        <v>7.1428571428571425E-2</v>
      </c>
    </row>
    <row r="142" spans="1:17" x14ac:dyDescent="0.25">
      <c r="A142" s="7" t="s">
        <v>898</v>
      </c>
      <c r="B142" s="7" t="s">
        <v>14</v>
      </c>
      <c r="C142">
        <v>54</v>
      </c>
      <c r="D142">
        <v>1</v>
      </c>
      <c r="E142">
        <v>12</v>
      </c>
      <c r="F142">
        <v>11</v>
      </c>
      <c r="G142">
        <v>0</v>
      </c>
      <c r="H142">
        <v>19</v>
      </c>
      <c r="I142">
        <v>0</v>
      </c>
      <c r="J142">
        <v>0</v>
      </c>
      <c r="K142">
        <v>7</v>
      </c>
      <c r="L142">
        <v>2</v>
      </c>
      <c r="M142">
        <v>1</v>
      </c>
      <c r="N142">
        <v>1</v>
      </c>
      <c r="Q142" s="186">
        <f t="shared" si="2"/>
        <v>1.8867924528301886E-2</v>
      </c>
    </row>
    <row r="143" spans="1:17" x14ac:dyDescent="0.25">
      <c r="A143" s="7" t="s">
        <v>111</v>
      </c>
      <c r="B143" s="7" t="s">
        <v>14</v>
      </c>
      <c r="C143">
        <v>14</v>
      </c>
      <c r="E143">
        <v>2</v>
      </c>
      <c r="F143">
        <v>1</v>
      </c>
      <c r="H143">
        <v>6</v>
      </c>
      <c r="K143">
        <v>1</v>
      </c>
      <c r="L143">
        <v>1</v>
      </c>
      <c r="N143">
        <v>3</v>
      </c>
      <c r="Q143" s="186">
        <f t="shared" si="2"/>
        <v>0</v>
      </c>
    </row>
    <row r="144" spans="1:17" x14ac:dyDescent="0.25">
      <c r="A144" s="7" t="s">
        <v>117</v>
      </c>
      <c r="B144" s="7" t="s">
        <v>14</v>
      </c>
      <c r="C144">
        <v>162</v>
      </c>
      <c r="D144">
        <v>5</v>
      </c>
      <c r="E144">
        <v>7</v>
      </c>
      <c r="F144">
        <v>4</v>
      </c>
      <c r="G144">
        <v>0</v>
      </c>
      <c r="H144">
        <v>2</v>
      </c>
      <c r="I144">
        <v>0</v>
      </c>
      <c r="J144">
        <v>0</v>
      </c>
      <c r="K144">
        <v>2</v>
      </c>
      <c r="L144">
        <v>0</v>
      </c>
      <c r="M144">
        <v>7</v>
      </c>
      <c r="N144">
        <v>126</v>
      </c>
      <c r="O144">
        <v>9</v>
      </c>
      <c r="P144">
        <v>0</v>
      </c>
      <c r="Q144" s="186">
        <f t="shared" si="2"/>
        <v>0.19444444444444445</v>
      </c>
    </row>
    <row r="145" spans="1:17" x14ac:dyDescent="0.25">
      <c r="A145" s="7" t="s">
        <v>182</v>
      </c>
      <c r="B145" s="7" t="s">
        <v>14</v>
      </c>
      <c r="C145">
        <v>163</v>
      </c>
      <c r="D145">
        <v>20</v>
      </c>
      <c r="E145">
        <v>41</v>
      </c>
      <c r="F145">
        <v>67</v>
      </c>
      <c r="H145">
        <v>16</v>
      </c>
      <c r="K145">
        <v>4</v>
      </c>
      <c r="N145">
        <v>15</v>
      </c>
      <c r="Q145" s="186">
        <f t="shared" si="2"/>
        <v>0</v>
      </c>
    </row>
    <row r="146" spans="1:17" x14ac:dyDescent="0.25">
      <c r="A146" s="7" t="s">
        <v>75</v>
      </c>
      <c r="B146" s="7" t="s">
        <v>14</v>
      </c>
      <c r="C146">
        <v>61</v>
      </c>
      <c r="D146">
        <v>3</v>
      </c>
      <c r="E146">
        <v>21</v>
      </c>
      <c r="F146">
        <v>6</v>
      </c>
      <c r="G146">
        <v>4</v>
      </c>
      <c r="H146">
        <v>9</v>
      </c>
      <c r="I146">
        <v>0</v>
      </c>
      <c r="J146">
        <v>6</v>
      </c>
      <c r="K146">
        <v>1</v>
      </c>
      <c r="L146">
        <v>6</v>
      </c>
      <c r="M146">
        <v>1</v>
      </c>
      <c r="N146">
        <v>4</v>
      </c>
      <c r="O146">
        <v>0</v>
      </c>
      <c r="P146">
        <v>0</v>
      </c>
      <c r="Q146" s="186">
        <f t="shared" si="2"/>
        <v>1.7543859649122806E-2</v>
      </c>
    </row>
    <row r="147" spans="1:17" x14ac:dyDescent="0.25">
      <c r="A147" s="7" t="s">
        <v>36</v>
      </c>
      <c r="B147" s="7" t="s">
        <v>14</v>
      </c>
      <c r="C147">
        <v>32</v>
      </c>
      <c r="D147">
        <v>3</v>
      </c>
      <c r="E147">
        <v>8</v>
      </c>
      <c r="F147">
        <v>2</v>
      </c>
      <c r="H147">
        <v>11</v>
      </c>
      <c r="I147">
        <v>1</v>
      </c>
      <c r="N147">
        <v>7</v>
      </c>
      <c r="Q147" s="186">
        <f t="shared" si="2"/>
        <v>0</v>
      </c>
    </row>
    <row r="148" spans="1:17" x14ac:dyDescent="0.25">
      <c r="A148" s="7" t="s">
        <v>16</v>
      </c>
      <c r="B148" s="7" t="s">
        <v>14</v>
      </c>
      <c r="C148">
        <v>80</v>
      </c>
      <c r="D148">
        <v>8</v>
      </c>
      <c r="E148">
        <v>15</v>
      </c>
      <c r="F148">
        <v>7</v>
      </c>
      <c r="G148">
        <v>1</v>
      </c>
      <c r="H148">
        <v>7</v>
      </c>
      <c r="I148">
        <v>1</v>
      </c>
      <c r="J148">
        <v>6</v>
      </c>
      <c r="L148">
        <v>1</v>
      </c>
      <c r="N148">
        <v>34</v>
      </c>
      <c r="Q148" s="186">
        <f t="shared" si="2"/>
        <v>0</v>
      </c>
    </row>
    <row r="149" spans="1:17" x14ac:dyDescent="0.25">
      <c r="A149" s="7" t="s">
        <v>122</v>
      </c>
      <c r="B149" s="7" t="s">
        <v>14</v>
      </c>
      <c r="C149">
        <v>70</v>
      </c>
      <c r="D149">
        <v>6</v>
      </c>
      <c r="E149">
        <v>9</v>
      </c>
      <c r="F149">
        <v>9</v>
      </c>
      <c r="G149">
        <v>4</v>
      </c>
      <c r="H149">
        <v>5</v>
      </c>
      <c r="I149">
        <v>1</v>
      </c>
      <c r="J149">
        <v>1</v>
      </c>
      <c r="K149">
        <v>3</v>
      </c>
      <c r="L149">
        <v>6</v>
      </c>
      <c r="M149">
        <v>3</v>
      </c>
      <c r="N149">
        <v>18</v>
      </c>
      <c r="O149">
        <v>3</v>
      </c>
      <c r="P149">
        <v>2</v>
      </c>
      <c r="Q149" s="186">
        <f t="shared" si="2"/>
        <v>9.6153846153846159E-2</v>
      </c>
    </row>
    <row r="150" spans="1:17" x14ac:dyDescent="0.25">
      <c r="A150" s="7" t="s">
        <v>277</v>
      </c>
      <c r="B150" s="7" t="s">
        <v>14</v>
      </c>
      <c r="C150">
        <v>31</v>
      </c>
      <c r="D150">
        <v>2</v>
      </c>
      <c r="E150">
        <v>4</v>
      </c>
      <c r="F150">
        <v>3</v>
      </c>
      <c r="G150">
        <v>0</v>
      </c>
      <c r="H150">
        <v>5</v>
      </c>
      <c r="I150">
        <v>2</v>
      </c>
      <c r="J150">
        <v>2</v>
      </c>
      <c r="K150">
        <v>2</v>
      </c>
      <c r="L150">
        <v>1</v>
      </c>
      <c r="M150">
        <v>0</v>
      </c>
      <c r="N150">
        <v>7</v>
      </c>
      <c r="O150">
        <v>3</v>
      </c>
      <c r="P150">
        <v>0</v>
      </c>
      <c r="Q150" s="186">
        <f t="shared" si="2"/>
        <v>0</v>
      </c>
    </row>
    <row r="151" spans="1:17" x14ac:dyDescent="0.25">
      <c r="A151" s="7" t="s">
        <v>13</v>
      </c>
      <c r="B151" s="7" t="s">
        <v>14</v>
      </c>
      <c r="C151">
        <v>127</v>
      </c>
      <c r="D151">
        <v>7</v>
      </c>
      <c r="E151">
        <v>14</v>
      </c>
      <c r="F151">
        <v>13</v>
      </c>
      <c r="G151">
        <v>0</v>
      </c>
      <c r="H151">
        <v>20</v>
      </c>
      <c r="I151">
        <v>1</v>
      </c>
      <c r="J151">
        <v>3</v>
      </c>
      <c r="K151">
        <v>13</v>
      </c>
      <c r="L151">
        <v>3</v>
      </c>
      <c r="M151">
        <v>5</v>
      </c>
      <c r="N151">
        <v>48</v>
      </c>
      <c r="O151">
        <v>0</v>
      </c>
      <c r="P151">
        <v>0</v>
      </c>
      <c r="Q151" s="186">
        <f t="shared" si="2"/>
        <v>6.3291139240506333E-2</v>
      </c>
    </row>
    <row r="152" spans="1:17" x14ac:dyDescent="0.25">
      <c r="A152" s="7" t="s">
        <v>28</v>
      </c>
      <c r="B152" s="7" t="s">
        <v>14</v>
      </c>
      <c r="C152">
        <v>27</v>
      </c>
      <c r="D152">
        <v>2</v>
      </c>
      <c r="E152">
        <v>3</v>
      </c>
      <c r="F152">
        <v>3</v>
      </c>
      <c r="G152">
        <v>0</v>
      </c>
      <c r="H152">
        <v>7</v>
      </c>
      <c r="I152">
        <v>1</v>
      </c>
      <c r="J152">
        <v>2</v>
      </c>
      <c r="K152">
        <v>7</v>
      </c>
      <c r="L152">
        <v>0</v>
      </c>
      <c r="M152">
        <v>2</v>
      </c>
      <c r="N152">
        <v>0</v>
      </c>
      <c r="O152">
        <v>0</v>
      </c>
      <c r="P152">
        <v>0</v>
      </c>
      <c r="Q152" s="186">
        <f t="shared" si="2"/>
        <v>7.407407407407407E-2</v>
      </c>
    </row>
    <row r="153" spans="1:17" x14ac:dyDescent="0.25">
      <c r="A153" s="7" t="s">
        <v>86</v>
      </c>
      <c r="B153" s="7" t="s">
        <v>14</v>
      </c>
      <c r="C153">
        <v>8</v>
      </c>
      <c r="E153">
        <v>1</v>
      </c>
      <c r="F153">
        <v>2</v>
      </c>
      <c r="H153">
        <v>3</v>
      </c>
      <c r="L153">
        <v>1</v>
      </c>
      <c r="N153">
        <v>1</v>
      </c>
      <c r="Q153" s="186">
        <f t="shared" si="2"/>
        <v>0</v>
      </c>
    </row>
    <row r="154" spans="1:17" x14ac:dyDescent="0.25">
      <c r="A154" s="7" t="s">
        <v>40</v>
      </c>
      <c r="B154" s="7" t="s">
        <v>14</v>
      </c>
      <c r="C154">
        <v>16</v>
      </c>
      <c r="D154">
        <v>1</v>
      </c>
      <c r="E154">
        <v>5</v>
      </c>
      <c r="F154">
        <v>2</v>
      </c>
      <c r="H154">
        <v>6</v>
      </c>
      <c r="I154">
        <v>1</v>
      </c>
      <c r="M154">
        <v>1</v>
      </c>
      <c r="Q154" s="186">
        <f t="shared" si="2"/>
        <v>6.25E-2</v>
      </c>
    </row>
    <row r="155" spans="1:17" x14ac:dyDescent="0.25">
      <c r="A155" s="7" t="s">
        <v>69</v>
      </c>
      <c r="B155" s="7" t="s">
        <v>14</v>
      </c>
      <c r="C155">
        <v>78</v>
      </c>
      <c r="D155">
        <v>3</v>
      </c>
      <c r="E155">
        <v>7</v>
      </c>
      <c r="F155">
        <v>7</v>
      </c>
      <c r="G155">
        <v>0</v>
      </c>
      <c r="H155">
        <v>5</v>
      </c>
      <c r="I155">
        <v>1</v>
      </c>
      <c r="J155">
        <v>1</v>
      </c>
      <c r="K155">
        <v>0</v>
      </c>
      <c r="L155">
        <v>0</v>
      </c>
      <c r="M155">
        <v>1</v>
      </c>
      <c r="N155">
        <v>53</v>
      </c>
      <c r="O155">
        <v>0</v>
      </c>
      <c r="P155">
        <v>0</v>
      </c>
      <c r="Q155" s="186">
        <f t="shared" si="2"/>
        <v>0.04</v>
      </c>
    </row>
    <row r="156" spans="1:17" x14ac:dyDescent="0.25">
      <c r="A156" s="7" t="s">
        <v>21</v>
      </c>
      <c r="B156" s="7" t="s">
        <v>14</v>
      </c>
      <c r="C156">
        <v>30</v>
      </c>
      <c r="D156">
        <v>2</v>
      </c>
      <c r="E156">
        <v>6</v>
      </c>
      <c r="F156">
        <v>1</v>
      </c>
      <c r="G156">
        <v>5</v>
      </c>
      <c r="H156">
        <v>5</v>
      </c>
      <c r="J156">
        <v>1</v>
      </c>
      <c r="K156">
        <v>2</v>
      </c>
      <c r="L156">
        <v>2</v>
      </c>
      <c r="M156">
        <v>6</v>
      </c>
      <c r="Q156" s="186">
        <f t="shared" si="2"/>
        <v>0.2</v>
      </c>
    </row>
    <row r="157" spans="1:17" x14ac:dyDescent="0.25">
      <c r="A157" s="7" t="s">
        <v>93</v>
      </c>
      <c r="B157" s="7" t="s">
        <v>14</v>
      </c>
      <c r="C157">
        <v>31</v>
      </c>
      <c r="D157">
        <v>1</v>
      </c>
      <c r="E157">
        <v>2</v>
      </c>
      <c r="F157">
        <v>11</v>
      </c>
      <c r="G157">
        <v>0</v>
      </c>
      <c r="H157">
        <v>4</v>
      </c>
      <c r="I157">
        <v>0</v>
      </c>
      <c r="J157">
        <v>2</v>
      </c>
      <c r="K157">
        <v>6</v>
      </c>
      <c r="L157">
        <v>1</v>
      </c>
      <c r="M157">
        <v>1</v>
      </c>
      <c r="N157">
        <v>3</v>
      </c>
      <c r="O157">
        <v>0</v>
      </c>
      <c r="P157">
        <v>0</v>
      </c>
      <c r="Q157" s="186">
        <f t="shared" si="2"/>
        <v>3.5714285714285712E-2</v>
      </c>
    </row>
    <row r="158" spans="1:17" x14ac:dyDescent="0.25">
      <c r="A158" s="7" t="s">
        <v>31</v>
      </c>
      <c r="B158" s="7" t="s">
        <v>14</v>
      </c>
      <c r="C158">
        <v>13</v>
      </c>
      <c r="D158">
        <v>1</v>
      </c>
      <c r="E158">
        <v>2</v>
      </c>
      <c r="F158">
        <v>2</v>
      </c>
      <c r="H158">
        <v>7</v>
      </c>
      <c r="N158">
        <v>1</v>
      </c>
      <c r="Q158" s="186">
        <f t="shared" si="2"/>
        <v>0</v>
      </c>
    </row>
    <row r="159" spans="1:17" x14ac:dyDescent="0.25">
      <c r="A159" s="7" t="s">
        <v>149</v>
      </c>
      <c r="B159" s="7" t="s">
        <v>10</v>
      </c>
      <c r="C159">
        <v>23</v>
      </c>
      <c r="D159">
        <v>6</v>
      </c>
      <c r="E159">
        <v>7</v>
      </c>
      <c r="F159">
        <v>2</v>
      </c>
      <c r="G159">
        <v>0</v>
      </c>
      <c r="H159">
        <v>2</v>
      </c>
      <c r="I159">
        <v>1</v>
      </c>
      <c r="J159">
        <v>0</v>
      </c>
      <c r="K159">
        <v>1</v>
      </c>
      <c r="L159">
        <v>1</v>
      </c>
      <c r="M159">
        <v>0</v>
      </c>
      <c r="N159">
        <v>3</v>
      </c>
      <c r="O159">
        <v>0</v>
      </c>
      <c r="P159">
        <v>0</v>
      </c>
      <c r="Q159" s="186">
        <f t="shared" si="2"/>
        <v>0</v>
      </c>
    </row>
    <row r="160" spans="1:17" x14ac:dyDescent="0.25">
      <c r="A160" s="7" t="s">
        <v>47</v>
      </c>
      <c r="B160" s="7" t="s">
        <v>10</v>
      </c>
      <c r="C160">
        <v>126</v>
      </c>
      <c r="D160">
        <v>37</v>
      </c>
      <c r="E160">
        <v>4</v>
      </c>
      <c r="F160">
        <v>1</v>
      </c>
      <c r="G160">
        <v>2</v>
      </c>
      <c r="H160">
        <v>20</v>
      </c>
      <c r="I160">
        <v>3</v>
      </c>
      <c r="J160">
        <v>14</v>
      </c>
      <c r="K160">
        <v>4</v>
      </c>
      <c r="L160">
        <v>5</v>
      </c>
      <c r="M160">
        <v>11</v>
      </c>
      <c r="N160">
        <v>17</v>
      </c>
      <c r="O160">
        <v>4</v>
      </c>
      <c r="P160">
        <v>4</v>
      </c>
      <c r="Q160" s="186">
        <f t="shared" si="2"/>
        <v>0.13761467889908258</v>
      </c>
    </row>
    <row r="161" spans="1:17" x14ac:dyDescent="0.25">
      <c r="A161" s="7" t="s">
        <v>9</v>
      </c>
      <c r="B161" s="7" t="s">
        <v>10</v>
      </c>
      <c r="C161">
        <v>80</v>
      </c>
      <c r="D161">
        <v>3</v>
      </c>
      <c r="E161">
        <v>24</v>
      </c>
      <c r="F161">
        <v>7</v>
      </c>
      <c r="G161">
        <v>1</v>
      </c>
      <c r="H161">
        <v>19</v>
      </c>
      <c r="I161">
        <v>3</v>
      </c>
      <c r="J161">
        <v>2</v>
      </c>
      <c r="K161">
        <v>13</v>
      </c>
      <c r="L161">
        <v>1</v>
      </c>
      <c r="M161">
        <v>2</v>
      </c>
      <c r="N161">
        <v>5</v>
      </c>
      <c r="O161">
        <v>0</v>
      </c>
      <c r="P161">
        <v>0</v>
      </c>
      <c r="Q161" s="186">
        <f t="shared" si="2"/>
        <v>2.6666666666666668E-2</v>
      </c>
    </row>
    <row r="162" spans="1:17" x14ac:dyDescent="0.25">
      <c r="A162" s="7" t="s">
        <v>207</v>
      </c>
      <c r="B162" s="7" t="s">
        <v>35</v>
      </c>
      <c r="C162">
        <v>63</v>
      </c>
      <c r="D162">
        <v>3</v>
      </c>
      <c r="E162">
        <v>13</v>
      </c>
      <c r="F162">
        <v>5</v>
      </c>
      <c r="G162">
        <v>9</v>
      </c>
      <c r="H162">
        <v>14</v>
      </c>
      <c r="I162">
        <v>2</v>
      </c>
      <c r="J162">
        <v>2</v>
      </c>
      <c r="K162">
        <v>4</v>
      </c>
      <c r="L162">
        <v>2</v>
      </c>
      <c r="M162">
        <v>5</v>
      </c>
      <c r="N162">
        <v>4</v>
      </c>
      <c r="O162">
        <v>0</v>
      </c>
      <c r="P162">
        <v>0</v>
      </c>
      <c r="Q162" s="186">
        <f t="shared" si="2"/>
        <v>8.4745762711864403E-2</v>
      </c>
    </row>
    <row r="163" spans="1:17" x14ac:dyDescent="0.25">
      <c r="A163" s="7" t="s">
        <v>899</v>
      </c>
      <c r="B163" s="7" t="s">
        <v>14</v>
      </c>
      <c r="C163">
        <v>41</v>
      </c>
      <c r="D163">
        <v>2</v>
      </c>
      <c r="E163">
        <v>0</v>
      </c>
      <c r="F163">
        <v>4</v>
      </c>
      <c r="G163">
        <v>0</v>
      </c>
      <c r="H163">
        <v>24</v>
      </c>
      <c r="I163">
        <v>1</v>
      </c>
      <c r="J163">
        <v>0</v>
      </c>
      <c r="K163">
        <v>6</v>
      </c>
      <c r="L163">
        <v>2</v>
      </c>
      <c r="M163">
        <v>0</v>
      </c>
      <c r="N163">
        <v>2</v>
      </c>
      <c r="O163">
        <v>0</v>
      </c>
      <c r="P163">
        <v>0</v>
      </c>
      <c r="Q163" s="186">
        <f t="shared" si="2"/>
        <v>0</v>
      </c>
    </row>
    <row r="164" spans="1:17" x14ac:dyDescent="0.25">
      <c r="A164" s="7" t="s">
        <v>900</v>
      </c>
      <c r="B164" s="7" t="s">
        <v>49</v>
      </c>
      <c r="C164">
        <v>22</v>
      </c>
      <c r="F164">
        <v>7</v>
      </c>
      <c r="G164">
        <v>1</v>
      </c>
      <c r="H164">
        <v>10</v>
      </c>
      <c r="K164">
        <v>1</v>
      </c>
      <c r="L164">
        <v>2</v>
      </c>
      <c r="M164">
        <v>1</v>
      </c>
      <c r="Q164" s="186">
        <f t="shared" si="2"/>
        <v>4.5454545454545456E-2</v>
      </c>
    </row>
    <row r="165" spans="1:17" x14ac:dyDescent="0.25">
      <c r="A165" s="7" t="s">
        <v>96</v>
      </c>
      <c r="B165" s="7" t="s">
        <v>14</v>
      </c>
      <c r="C165">
        <v>38</v>
      </c>
      <c r="D165">
        <v>2</v>
      </c>
      <c r="E165">
        <v>5</v>
      </c>
      <c r="F165">
        <v>10</v>
      </c>
      <c r="G165">
        <v>0</v>
      </c>
      <c r="H165">
        <v>6</v>
      </c>
      <c r="I165">
        <v>2</v>
      </c>
      <c r="J165">
        <v>2</v>
      </c>
      <c r="K165">
        <v>4</v>
      </c>
      <c r="L165">
        <v>1</v>
      </c>
      <c r="M165">
        <v>1</v>
      </c>
      <c r="N165">
        <v>4</v>
      </c>
      <c r="O165">
        <v>0</v>
      </c>
      <c r="P165">
        <v>1</v>
      </c>
      <c r="Q165" s="186">
        <f t="shared" si="2"/>
        <v>5.8823529411764705E-2</v>
      </c>
    </row>
    <row r="166" spans="1:17" x14ac:dyDescent="0.25">
      <c r="A166" s="7" t="s">
        <v>137</v>
      </c>
      <c r="B166" s="7" t="s">
        <v>14</v>
      </c>
      <c r="C166">
        <v>26</v>
      </c>
      <c r="D166">
        <v>1</v>
      </c>
      <c r="E166">
        <v>6</v>
      </c>
      <c r="F166">
        <v>5</v>
      </c>
      <c r="H166">
        <v>3</v>
      </c>
      <c r="J166">
        <v>7</v>
      </c>
      <c r="N166">
        <v>4</v>
      </c>
      <c r="Q166" s="186">
        <f t="shared" si="2"/>
        <v>0</v>
      </c>
    </row>
    <row r="167" spans="1:17" x14ac:dyDescent="0.25">
      <c r="A167" s="7" t="s">
        <v>156</v>
      </c>
      <c r="B167" s="7" t="s">
        <v>14</v>
      </c>
      <c r="C167">
        <v>18</v>
      </c>
      <c r="F167">
        <v>2</v>
      </c>
      <c r="G167">
        <v>1</v>
      </c>
      <c r="H167">
        <v>10</v>
      </c>
      <c r="K167">
        <v>2</v>
      </c>
      <c r="L167">
        <v>2</v>
      </c>
      <c r="N167">
        <v>1</v>
      </c>
      <c r="Q167" s="186">
        <f t="shared" si="2"/>
        <v>0</v>
      </c>
    </row>
    <row r="168" spans="1:17" x14ac:dyDescent="0.25">
      <c r="A168" s="7" t="s">
        <v>185</v>
      </c>
      <c r="B168" s="7" t="s">
        <v>14</v>
      </c>
      <c r="C168">
        <v>20</v>
      </c>
      <c r="D168">
        <v>0</v>
      </c>
      <c r="E168">
        <v>2</v>
      </c>
      <c r="F168">
        <v>4</v>
      </c>
      <c r="G168">
        <v>0</v>
      </c>
      <c r="H168">
        <v>2</v>
      </c>
      <c r="I168">
        <v>0</v>
      </c>
      <c r="J168">
        <v>3</v>
      </c>
      <c r="K168">
        <v>3</v>
      </c>
      <c r="L168">
        <v>0</v>
      </c>
      <c r="M168">
        <v>1</v>
      </c>
      <c r="N168">
        <v>5</v>
      </c>
      <c r="O168">
        <v>0</v>
      </c>
      <c r="P168">
        <v>0</v>
      </c>
      <c r="Q168" s="186">
        <f t="shared" si="2"/>
        <v>6.6666666666666666E-2</v>
      </c>
    </row>
    <row r="169" spans="1:17" x14ac:dyDescent="0.25">
      <c r="A169" s="7" t="s">
        <v>95</v>
      </c>
      <c r="B169" s="7" t="s">
        <v>14</v>
      </c>
      <c r="C169">
        <v>11</v>
      </c>
      <c r="D169">
        <v>1</v>
      </c>
      <c r="E169">
        <v>2</v>
      </c>
      <c r="F169">
        <v>1</v>
      </c>
      <c r="H169">
        <v>2</v>
      </c>
      <c r="J169">
        <v>1</v>
      </c>
      <c r="K169">
        <v>1</v>
      </c>
      <c r="L169">
        <v>2</v>
      </c>
      <c r="N169">
        <v>1</v>
      </c>
      <c r="Q169" s="186">
        <f t="shared" si="2"/>
        <v>0</v>
      </c>
    </row>
    <row r="170" spans="1:17" x14ac:dyDescent="0.25">
      <c r="A170" s="7" t="s">
        <v>172</v>
      </c>
      <c r="B170" s="7" t="s">
        <v>14</v>
      </c>
      <c r="C170">
        <v>29</v>
      </c>
      <c r="D170">
        <v>2</v>
      </c>
      <c r="E170">
        <v>4</v>
      </c>
      <c r="F170">
        <v>7</v>
      </c>
      <c r="G170">
        <v>0</v>
      </c>
      <c r="H170">
        <v>5</v>
      </c>
      <c r="I170">
        <v>0</v>
      </c>
      <c r="J170">
        <v>0</v>
      </c>
      <c r="K170">
        <v>3</v>
      </c>
      <c r="L170">
        <v>0</v>
      </c>
      <c r="M170">
        <v>1</v>
      </c>
      <c r="N170">
        <v>6</v>
      </c>
      <c r="O170">
        <v>1</v>
      </c>
      <c r="P170">
        <v>0</v>
      </c>
      <c r="Q170" s="186">
        <f t="shared" si="2"/>
        <v>4.3478260869565216E-2</v>
      </c>
    </row>
    <row r="171" spans="1:17" x14ac:dyDescent="0.25">
      <c r="A171" s="7" t="s">
        <v>119</v>
      </c>
      <c r="B171" s="7" t="s">
        <v>14</v>
      </c>
      <c r="C171">
        <v>45</v>
      </c>
      <c r="D171">
        <v>0</v>
      </c>
      <c r="E171">
        <v>1</v>
      </c>
      <c r="F171">
        <v>27</v>
      </c>
      <c r="G171">
        <v>2</v>
      </c>
      <c r="H171">
        <v>8</v>
      </c>
      <c r="I171">
        <v>2</v>
      </c>
      <c r="J171">
        <v>0</v>
      </c>
      <c r="K171">
        <v>1</v>
      </c>
      <c r="L171">
        <v>1</v>
      </c>
      <c r="M171">
        <v>0</v>
      </c>
      <c r="N171">
        <v>3</v>
      </c>
      <c r="O171">
        <v>0</v>
      </c>
      <c r="P171">
        <v>0</v>
      </c>
      <c r="Q171" s="186">
        <f t="shared" si="2"/>
        <v>0</v>
      </c>
    </row>
    <row r="172" spans="1:17" x14ac:dyDescent="0.25">
      <c r="A172" s="7" t="s">
        <v>162</v>
      </c>
      <c r="B172" s="7" t="s">
        <v>14</v>
      </c>
      <c r="C172">
        <v>17</v>
      </c>
      <c r="D172">
        <v>0</v>
      </c>
      <c r="E172">
        <v>4</v>
      </c>
      <c r="F172">
        <v>1</v>
      </c>
      <c r="H172">
        <v>2</v>
      </c>
      <c r="J172">
        <v>2</v>
      </c>
      <c r="K172">
        <v>1</v>
      </c>
      <c r="L172">
        <v>1</v>
      </c>
      <c r="M172">
        <v>4</v>
      </c>
      <c r="N172">
        <v>2</v>
      </c>
      <c r="Q172" s="186">
        <f t="shared" si="2"/>
        <v>0.26666666666666666</v>
      </c>
    </row>
    <row r="173" spans="1:17" x14ac:dyDescent="0.25">
      <c r="A173" s="7" t="s">
        <v>143</v>
      </c>
      <c r="B173" s="7" t="s">
        <v>144</v>
      </c>
      <c r="C173">
        <v>28</v>
      </c>
      <c r="D173">
        <v>2</v>
      </c>
      <c r="E173">
        <v>0</v>
      </c>
      <c r="F173">
        <v>1</v>
      </c>
      <c r="G173">
        <v>1</v>
      </c>
      <c r="H173">
        <v>5</v>
      </c>
      <c r="I173">
        <v>6</v>
      </c>
      <c r="J173">
        <v>3</v>
      </c>
      <c r="K173">
        <v>4</v>
      </c>
      <c r="L173">
        <v>1</v>
      </c>
      <c r="M173">
        <v>4</v>
      </c>
      <c r="N173">
        <v>1</v>
      </c>
      <c r="O173">
        <v>0</v>
      </c>
      <c r="P173">
        <v>0</v>
      </c>
      <c r="Q173" s="186">
        <f t="shared" si="2"/>
        <v>0.14814814814814814</v>
      </c>
    </row>
    <row r="174" spans="1:17" x14ac:dyDescent="0.25">
      <c r="A174" s="7" t="s">
        <v>143</v>
      </c>
      <c r="B174" s="7" t="s">
        <v>14</v>
      </c>
      <c r="C174">
        <v>51</v>
      </c>
      <c r="D174">
        <v>2</v>
      </c>
      <c r="E174">
        <v>2</v>
      </c>
      <c r="F174">
        <v>2</v>
      </c>
      <c r="G174">
        <v>1</v>
      </c>
      <c r="H174">
        <v>15</v>
      </c>
      <c r="I174">
        <v>3</v>
      </c>
      <c r="J174">
        <v>0</v>
      </c>
      <c r="K174">
        <v>9</v>
      </c>
      <c r="L174">
        <v>3</v>
      </c>
      <c r="M174">
        <v>4</v>
      </c>
      <c r="N174">
        <v>10</v>
      </c>
      <c r="O174">
        <v>0</v>
      </c>
      <c r="P174">
        <v>0</v>
      </c>
      <c r="Q174" s="186">
        <f t="shared" si="2"/>
        <v>9.7560975609756101E-2</v>
      </c>
    </row>
    <row r="175" spans="1:17" x14ac:dyDescent="0.25">
      <c r="A175" s="7" t="s">
        <v>143</v>
      </c>
      <c r="B175" s="7" t="s">
        <v>901</v>
      </c>
      <c r="C175">
        <v>85</v>
      </c>
      <c r="D175">
        <v>4</v>
      </c>
      <c r="E175">
        <v>0</v>
      </c>
      <c r="F175">
        <v>0</v>
      </c>
      <c r="G175">
        <v>4</v>
      </c>
      <c r="H175">
        <v>14</v>
      </c>
      <c r="I175">
        <v>6</v>
      </c>
      <c r="J175">
        <v>14</v>
      </c>
      <c r="K175">
        <v>19</v>
      </c>
      <c r="L175">
        <v>3</v>
      </c>
      <c r="M175">
        <v>6</v>
      </c>
      <c r="N175">
        <v>15</v>
      </c>
      <c r="O175">
        <v>0</v>
      </c>
      <c r="P175">
        <v>0</v>
      </c>
      <c r="Q175" s="186">
        <f t="shared" si="2"/>
        <v>8.5714285714285715E-2</v>
      </c>
    </row>
    <row r="176" spans="1:17" x14ac:dyDescent="0.25">
      <c r="A176" s="7" t="s">
        <v>44</v>
      </c>
      <c r="B176" s="7" t="s">
        <v>14</v>
      </c>
      <c r="C176">
        <v>12</v>
      </c>
      <c r="D176">
        <v>0</v>
      </c>
      <c r="E176">
        <v>4</v>
      </c>
      <c r="F176">
        <v>0</v>
      </c>
      <c r="G176">
        <v>0</v>
      </c>
      <c r="H176">
        <v>0</v>
      </c>
      <c r="I176">
        <v>0</v>
      </c>
      <c r="J176">
        <v>1</v>
      </c>
      <c r="K176">
        <v>0</v>
      </c>
      <c r="L176">
        <v>5</v>
      </c>
      <c r="M176">
        <v>2</v>
      </c>
      <c r="O176">
        <v>0</v>
      </c>
      <c r="P176">
        <v>0</v>
      </c>
      <c r="Q176" s="186">
        <f t="shared" si="2"/>
        <v>0.16666666666666666</v>
      </c>
    </row>
    <row r="177" spans="1:17" x14ac:dyDescent="0.25">
      <c r="A177" s="7" t="s">
        <v>104</v>
      </c>
      <c r="B177" s="7" t="s">
        <v>14</v>
      </c>
      <c r="C177">
        <v>75</v>
      </c>
      <c r="D177">
        <v>3</v>
      </c>
      <c r="E177">
        <v>17</v>
      </c>
      <c r="F177">
        <v>19</v>
      </c>
      <c r="H177">
        <v>14</v>
      </c>
      <c r="J177">
        <v>2</v>
      </c>
      <c r="K177">
        <v>6</v>
      </c>
      <c r="N177">
        <v>13</v>
      </c>
      <c r="O177">
        <v>1</v>
      </c>
      <c r="Q177" s="186">
        <f t="shared" si="2"/>
        <v>0</v>
      </c>
    </row>
    <row r="178" spans="1:17" x14ac:dyDescent="0.25">
      <c r="A178" s="7" t="s">
        <v>188</v>
      </c>
      <c r="B178" s="7" t="s">
        <v>14</v>
      </c>
      <c r="C178">
        <v>6</v>
      </c>
      <c r="D178">
        <v>0</v>
      </c>
      <c r="E178">
        <v>3</v>
      </c>
      <c r="F178">
        <v>3</v>
      </c>
      <c r="G178">
        <v>0</v>
      </c>
      <c r="H178">
        <v>0</v>
      </c>
      <c r="I178">
        <v>0</v>
      </c>
      <c r="J178">
        <v>0</v>
      </c>
      <c r="K178">
        <v>0</v>
      </c>
      <c r="L178">
        <v>0</v>
      </c>
      <c r="M178">
        <v>0</v>
      </c>
      <c r="N178">
        <v>0</v>
      </c>
      <c r="O178">
        <v>0</v>
      </c>
      <c r="P178">
        <v>0</v>
      </c>
      <c r="Q178" s="186">
        <f t="shared" si="2"/>
        <v>0</v>
      </c>
    </row>
    <row r="179" spans="1:17" x14ac:dyDescent="0.25">
      <c r="A179" s="7" t="s">
        <v>87</v>
      </c>
      <c r="B179" s="7" t="s">
        <v>14</v>
      </c>
      <c r="C179">
        <v>20</v>
      </c>
      <c r="D179">
        <v>1</v>
      </c>
      <c r="E179">
        <v>5</v>
      </c>
      <c r="F179">
        <v>4</v>
      </c>
      <c r="G179">
        <v>0</v>
      </c>
      <c r="H179">
        <v>2</v>
      </c>
      <c r="I179">
        <v>0</v>
      </c>
      <c r="J179">
        <v>0</v>
      </c>
      <c r="K179">
        <v>2</v>
      </c>
      <c r="L179">
        <v>1</v>
      </c>
      <c r="M179">
        <v>2</v>
      </c>
      <c r="N179">
        <v>2</v>
      </c>
      <c r="O179">
        <v>1</v>
      </c>
      <c r="Q179" s="186">
        <f t="shared" si="2"/>
        <v>0.1111111111111111</v>
      </c>
    </row>
    <row r="180" spans="1:17" x14ac:dyDescent="0.25">
      <c r="A180" s="7" t="s">
        <v>169</v>
      </c>
      <c r="B180" s="7" t="s">
        <v>14</v>
      </c>
      <c r="C180">
        <v>130</v>
      </c>
      <c r="N180">
        <v>130</v>
      </c>
    </row>
    <row r="181" spans="1:17" x14ac:dyDescent="0.25">
      <c r="A181" s="7" t="s">
        <v>82</v>
      </c>
      <c r="B181" s="7" t="s">
        <v>14</v>
      </c>
      <c r="C181">
        <v>151</v>
      </c>
      <c r="D181">
        <v>4</v>
      </c>
      <c r="E181">
        <v>20</v>
      </c>
      <c r="F181">
        <v>11</v>
      </c>
      <c r="G181">
        <v>2</v>
      </c>
      <c r="H181">
        <v>38</v>
      </c>
      <c r="I181">
        <v>10</v>
      </c>
      <c r="J181">
        <v>21</v>
      </c>
      <c r="K181">
        <v>17</v>
      </c>
      <c r="L181">
        <v>3</v>
      </c>
      <c r="M181">
        <v>17</v>
      </c>
      <c r="N181">
        <v>5</v>
      </c>
      <c r="O181">
        <v>0</v>
      </c>
      <c r="P181">
        <v>3</v>
      </c>
      <c r="Q181" s="186">
        <f t="shared" si="2"/>
        <v>0.13698630136986301</v>
      </c>
    </row>
    <row r="182" spans="1:17" x14ac:dyDescent="0.25">
      <c r="A182" s="7" t="s">
        <v>73</v>
      </c>
      <c r="B182" s="7" t="s">
        <v>14</v>
      </c>
      <c r="C182">
        <v>19</v>
      </c>
      <c r="D182">
        <v>3</v>
      </c>
      <c r="E182">
        <v>2</v>
      </c>
      <c r="F182">
        <v>2</v>
      </c>
      <c r="G182">
        <v>0</v>
      </c>
      <c r="H182">
        <v>3</v>
      </c>
      <c r="I182">
        <v>1</v>
      </c>
      <c r="J182">
        <v>0</v>
      </c>
      <c r="K182">
        <v>2</v>
      </c>
      <c r="L182">
        <v>1</v>
      </c>
      <c r="M182">
        <v>4</v>
      </c>
      <c r="N182">
        <v>1</v>
      </c>
      <c r="O182">
        <v>0</v>
      </c>
      <c r="P182">
        <v>0</v>
      </c>
      <c r="Q182" s="186">
        <f t="shared" si="2"/>
        <v>0.22222222222222221</v>
      </c>
    </row>
    <row r="183" spans="1:17" x14ac:dyDescent="0.25">
      <c r="A183" s="7" t="s">
        <v>290</v>
      </c>
      <c r="B183" s="7" t="s">
        <v>14</v>
      </c>
      <c r="C183">
        <v>45</v>
      </c>
      <c r="D183">
        <v>1</v>
      </c>
      <c r="E183">
        <v>5</v>
      </c>
      <c r="F183">
        <v>1</v>
      </c>
      <c r="G183">
        <v>0</v>
      </c>
      <c r="H183">
        <v>0</v>
      </c>
      <c r="I183">
        <v>0</v>
      </c>
      <c r="J183">
        <v>0</v>
      </c>
      <c r="K183">
        <v>3</v>
      </c>
      <c r="L183">
        <v>1</v>
      </c>
      <c r="M183">
        <v>2</v>
      </c>
      <c r="N183">
        <v>32</v>
      </c>
      <c r="O183">
        <v>0</v>
      </c>
      <c r="P183">
        <v>0</v>
      </c>
      <c r="Q183" s="186">
        <f t="shared" si="2"/>
        <v>0.15384615384615385</v>
      </c>
    </row>
    <row r="184" spans="1:17" x14ac:dyDescent="0.25">
      <c r="A184" s="7" t="s">
        <v>72</v>
      </c>
      <c r="B184" s="7" t="s">
        <v>14</v>
      </c>
      <c r="C184">
        <v>41</v>
      </c>
      <c r="D184">
        <v>3</v>
      </c>
      <c r="E184">
        <v>0</v>
      </c>
      <c r="F184">
        <v>5</v>
      </c>
      <c r="G184">
        <v>0</v>
      </c>
      <c r="H184">
        <v>17</v>
      </c>
      <c r="I184">
        <v>1</v>
      </c>
      <c r="J184">
        <v>0</v>
      </c>
      <c r="K184">
        <v>2</v>
      </c>
      <c r="L184">
        <v>2</v>
      </c>
      <c r="M184">
        <v>2</v>
      </c>
      <c r="N184">
        <v>2</v>
      </c>
      <c r="O184">
        <v>7</v>
      </c>
      <c r="P184">
        <v>0</v>
      </c>
      <c r="Q184" s="186">
        <f t="shared" si="2"/>
        <v>5.128205128205128E-2</v>
      </c>
    </row>
    <row r="185" spans="1:17" x14ac:dyDescent="0.25">
      <c r="A185" s="7" t="s">
        <v>26</v>
      </c>
      <c r="B185" s="7" t="s">
        <v>14</v>
      </c>
      <c r="C185">
        <v>31</v>
      </c>
      <c r="D185">
        <v>1</v>
      </c>
      <c r="E185">
        <v>1</v>
      </c>
      <c r="F185">
        <v>2</v>
      </c>
      <c r="G185">
        <v>0</v>
      </c>
      <c r="H185">
        <v>1</v>
      </c>
      <c r="I185">
        <v>1</v>
      </c>
      <c r="J185">
        <v>0</v>
      </c>
      <c r="K185">
        <v>0</v>
      </c>
      <c r="L185">
        <v>1</v>
      </c>
      <c r="M185">
        <v>1</v>
      </c>
      <c r="N185">
        <v>23</v>
      </c>
      <c r="O185">
        <v>0</v>
      </c>
      <c r="P185">
        <v>0</v>
      </c>
      <c r="Q185" s="186">
        <f t="shared" si="2"/>
        <v>0.125</v>
      </c>
    </row>
    <row r="186" spans="1:17" x14ac:dyDescent="0.25">
      <c r="A186" s="7" t="s">
        <v>88</v>
      </c>
      <c r="B186" s="7" t="s">
        <v>14</v>
      </c>
      <c r="C186">
        <v>31</v>
      </c>
      <c r="D186">
        <v>9</v>
      </c>
      <c r="E186">
        <v>7</v>
      </c>
      <c r="F186">
        <v>3</v>
      </c>
      <c r="G186">
        <v>0</v>
      </c>
      <c r="H186">
        <v>8</v>
      </c>
      <c r="I186">
        <v>0</v>
      </c>
      <c r="J186">
        <v>2</v>
      </c>
      <c r="K186">
        <v>1</v>
      </c>
      <c r="L186">
        <v>0</v>
      </c>
      <c r="M186">
        <v>0</v>
      </c>
      <c r="N186">
        <v>1</v>
      </c>
      <c r="O186">
        <v>0</v>
      </c>
      <c r="P186">
        <v>0</v>
      </c>
      <c r="Q186" s="186">
        <f t="shared" si="2"/>
        <v>0</v>
      </c>
    </row>
    <row r="187" spans="1:17" x14ac:dyDescent="0.25">
      <c r="A187" s="7" t="s">
        <v>163</v>
      </c>
      <c r="B187" s="7" t="s">
        <v>35</v>
      </c>
      <c r="C187">
        <v>4</v>
      </c>
      <c r="F187">
        <v>1</v>
      </c>
      <c r="H187">
        <v>1</v>
      </c>
      <c r="L187">
        <v>1</v>
      </c>
      <c r="N187">
        <v>1</v>
      </c>
      <c r="Q187" s="186">
        <f t="shared" si="2"/>
        <v>0</v>
      </c>
    </row>
    <row r="188" spans="1:17" x14ac:dyDescent="0.25">
      <c r="A188" s="7" t="s">
        <v>134</v>
      </c>
      <c r="B188" s="7" t="s">
        <v>14</v>
      </c>
      <c r="C188">
        <v>22</v>
      </c>
      <c r="D188">
        <v>2</v>
      </c>
      <c r="E188">
        <v>3</v>
      </c>
      <c r="F188">
        <v>2</v>
      </c>
      <c r="G188">
        <v>1</v>
      </c>
      <c r="H188">
        <v>6</v>
      </c>
      <c r="I188">
        <v>0</v>
      </c>
      <c r="J188">
        <v>1</v>
      </c>
      <c r="K188">
        <v>2</v>
      </c>
      <c r="L188">
        <v>1</v>
      </c>
      <c r="M188">
        <v>0</v>
      </c>
      <c r="N188">
        <v>3</v>
      </c>
      <c r="O188">
        <v>0</v>
      </c>
      <c r="P188">
        <v>1</v>
      </c>
      <c r="Q188" s="186">
        <f t="shared" si="2"/>
        <v>5.2631578947368418E-2</v>
      </c>
    </row>
    <row r="189" spans="1:17" x14ac:dyDescent="0.25">
      <c r="A189" s="7" t="s">
        <v>902</v>
      </c>
      <c r="B189" s="7" t="s">
        <v>14</v>
      </c>
      <c r="C189">
        <v>45</v>
      </c>
      <c r="D189">
        <v>0</v>
      </c>
      <c r="E189">
        <v>9</v>
      </c>
      <c r="F189">
        <v>4</v>
      </c>
      <c r="G189">
        <v>1</v>
      </c>
      <c r="H189">
        <v>11</v>
      </c>
      <c r="I189">
        <v>0</v>
      </c>
      <c r="J189">
        <v>0</v>
      </c>
      <c r="K189">
        <v>11</v>
      </c>
      <c r="L189">
        <v>2</v>
      </c>
      <c r="M189">
        <v>0</v>
      </c>
      <c r="N189">
        <v>7</v>
      </c>
      <c r="O189">
        <v>0</v>
      </c>
      <c r="P189">
        <v>0</v>
      </c>
      <c r="Q189" s="186">
        <f t="shared" si="2"/>
        <v>0</v>
      </c>
    </row>
    <row r="190" spans="1:17" x14ac:dyDescent="0.25">
      <c r="A190" s="7" t="s">
        <v>97</v>
      </c>
      <c r="B190" s="7" t="s">
        <v>14</v>
      </c>
      <c r="C190">
        <v>37</v>
      </c>
      <c r="D190">
        <v>4</v>
      </c>
      <c r="E190">
        <v>14</v>
      </c>
      <c r="F190">
        <v>1</v>
      </c>
      <c r="G190">
        <v>0</v>
      </c>
      <c r="H190">
        <v>5</v>
      </c>
      <c r="I190">
        <v>1</v>
      </c>
      <c r="J190">
        <v>0</v>
      </c>
      <c r="K190">
        <v>7</v>
      </c>
      <c r="L190">
        <v>0</v>
      </c>
      <c r="M190">
        <v>0</v>
      </c>
      <c r="N190">
        <v>5</v>
      </c>
      <c r="O190">
        <v>0</v>
      </c>
      <c r="P190">
        <v>0</v>
      </c>
      <c r="Q190" s="186">
        <f t="shared" si="2"/>
        <v>0</v>
      </c>
    </row>
    <row r="191" spans="1:17" x14ac:dyDescent="0.25">
      <c r="A191" s="7" t="s">
        <v>293</v>
      </c>
      <c r="B191" s="7" t="s">
        <v>35</v>
      </c>
      <c r="C191">
        <v>22</v>
      </c>
      <c r="D191">
        <v>0</v>
      </c>
      <c r="E191">
        <v>0</v>
      </c>
      <c r="F191">
        <v>8</v>
      </c>
      <c r="G191">
        <v>0</v>
      </c>
      <c r="H191">
        <v>6</v>
      </c>
      <c r="I191">
        <v>0</v>
      </c>
      <c r="J191">
        <v>1</v>
      </c>
      <c r="K191">
        <v>1</v>
      </c>
      <c r="L191">
        <v>0</v>
      </c>
      <c r="M191">
        <v>1</v>
      </c>
      <c r="N191">
        <v>5</v>
      </c>
      <c r="O191">
        <v>0</v>
      </c>
      <c r="P191">
        <v>0</v>
      </c>
      <c r="Q191" s="186">
        <f t="shared" si="2"/>
        <v>5.8823529411764705E-2</v>
      </c>
    </row>
    <row r="192" spans="1:17" x14ac:dyDescent="0.25">
      <c r="A192" s="7" t="s">
        <v>41</v>
      </c>
      <c r="B192" s="7" t="s">
        <v>14</v>
      </c>
      <c r="C192">
        <v>25</v>
      </c>
      <c r="D192">
        <v>1</v>
      </c>
      <c r="E192">
        <v>5</v>
      </c>
      <c r="F192">
        <v>4</v>
      </c>
      <c r="G192">
        <v>3</v>
      </c>
      <c r="H192">
        <v>1</v>
      </c>
      <c r="I192">
        <v>0</v>
      </c>
      <c r="J192">
        <v>1</v>
      </c>
      <c r="K192">
        <v>3</v>
      </c>
      <c r="L192">
        <v>2</v>
      </c>
      <c r="M192">
        <v>2</v>
      </c>
      <c r="N192">
        <v>0</v>
      </c>
      <c r="O192">
        <v>3</v>
      </c>
      <c r="P192">
        <v>0</v>
      </c>
      <c r="Q192" s="186">
        <f t="shared" si="2"/>
        <v>0.08</v>
      </c>
    </row>
    <row r="193" spans="1:17" x14ac:dyDescent="0.25">
      <c r="A193" s="7" t="s">
        <v>71</v>
      </c>
      <c r="B193" s="7" t="s">
        <v>14</v>
      </c>
      <c r="C193">
        <v>54</v>
      </c>
      <c r="D193">
        <v>0</v>
      </c>
      <c r="E193">
        <v>9</v>
      </c>
      <c r="F193">
        <v>5</v>
      </c>
      <c r="G193">
        <v>0</v>
      </c>
      <c r="H193">
        <v>26</v>
      </c>
      <c r="I193">
        <v>1</v>
      </c>
      <c r="J193">
        <v>1</v>
      </c>
      <c r="K193">
        <v>6</v>
      </c>
      <c r="L193">
        <v>0</v>
      </c>
      <c r="M193">
        <v>0</v>
      </c>
      <c r="N193">
        <v>6</v>
      </c>
      <c r="O193">
        <v>0</v>
      </c>
      <c r="P193">
        <v>0</v>
      </c>
      <c r="Q193" s="186">
        <f t="shared" si="2"/>
        <v>0</v>
      </c>
    </row>
    <row r="194" spans="1:17" x14ac:dyDescent="0.25">
      <c r="A194" s="7" t="s">
        <v>116</v>
      </c>
      <c r="B194" s="7" t="s">
        <v>14</v>
      </c>
      <c r="C194">
        <v>23</v>
      </c>
      <c r="D194">
        <v>0</v>
      </c>
      <c r="E194">
        <v>4</v>
      </c>
      <c r="F194">
        <v>13</v>
      </c>
      <c r="G194">
        <v>0</v>
      </c>
      <c r="H194">
        <v>0</v>
      </c>
      <c r="I194">
        <v>0</v>
      </c>
      <c r="J194">
        <v>0</v>
      </c>
      <c r="K194">
        <v>3</v>
      </c>
      <c r="L194">
        <v>1</v>
      </c>
      <c r="M194">
        <v>0</v>
      </c>
      <c r="N194">
        <v>2</v>
      </c>
      <c r="O194">
        <v>0</v>
      </c>
      <c r="P194">
        <v>0</v>
      </c>
      <c r="Q194" s="186">
        <f t="shared" si="2"/>
        <v>0</v>
      </c>
    </row>
    <row r="195" spans="1:17" x14ac:dyDescent="0.25">
      <c r="A195" s="7" t="s">
        <v>17</v>
      </c>
      <c r="B195" s="7" t="s">
        <v>18</v>
      </c>
      <c r="C195">
        <v>100</v>
      </c>
      <c r="D195">
        <v>0</v>
      </c>
      <c r="E195">
        <v>0</v>
      </c>
      <c r="F195">
        <v>3</v>
      </c>
      <c r="G195">
        <v>3</v>
      </c>
      <c r="H195">
        <v>2</v>
      </c>
      <c r="I195">
        <v>5</v>
      </c>
      <c r="J195">
        <v>15</v>
      </c>
      <c r="K195">
        <v>58</v>
      </c>
      <c r="L195">
        <v>9</v>
      </c>
      <c r="M195">
        <v>2</v>
      </c>
      <c r="N195">
        <v>1</v>
      </c>
      <c r="O195">
        <v>0</v>
      </c>
      <c r="P195">
        <v>2</v>
      </c>
      <c r="Q195" s="186">
        <f t="shared" ref="Q195:Q196" si="3">(M195+P195)/(C195-N195)</f>
        <v>4.0404040404040407E-2</v>
      </c>
    </row>
    <row r="196" spans="1:17" x14ac:dyDescent="0.25">
      <c r="A196" s="7" t="s">
        <v>27</v>
      </c>
      <c r="B196" s="7" t="s">
        <v>14</v>
      </c>
      <c r="C196">
        <v>12</v>
      </c>
      <c r="D196">
        <v>1</v>
      </c>
      <c r="E196">
        <v>3</v>
      </c>
      <c r="F196">
        <v>7</v>
      </c>
      <c r="G196">
        <v>0</v>
      </c>
      <c r="H196">
        <v>1</v>
      </c>
      <c r="I196">
        <v>0</v>
      </c>
      <c r="J196">
        <v>0</v>
      </c>
      <c r="K196">
        <v>0</v>
      </c>
      <c r="L196">
        <v>0</v>
      </c>
      <c r="M196">
        <v>0</v>
      </c>
      <c r="N196">
        <v>0</v>
      </c>
      <c r="O196">
        <v>0</v>
      </c>
      <c r="P196">
        <v>0</v>
      </c>
      <c r="Q196" s="186">
        <f t="shared" si="3"/>
        <v>0</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6"/>
  <sheetViews>
    <sheetView workbookViewId="0">
      <selection sqref="A1:XFD1048576"/>
    </sheetView>
  </sheetViews>
  <sheetFormatPr defaultRowHeight="15" x14ac:dyDescent="0.25"/>
  <cols>
    <col min="1" max="1" width="17.5703125" customWidth="1"/>
    <col min="2" max="2" width="25.28515625" customWidth="1"/>
  </cols>
  <sheetData>
    <row r="1" spans="1:2" s="97" customFormat="1" ht="30" x14ac:dyDescent="0.25">
      <c r="A1" s="97" t="s">
        <v>368</v>
      </c>
      <c r="B1" s="97" t="s">
        <v>928</v>
      </c>
    </row>
    <row r="2" spans="1:2" x14ac:dyDescent="0.25">
      <c r="A2" t="s">
        <v>374</v>
      </c>
      <c r="B2">
        <v>103</v>
      </c>
    </row>
    <row r="3" spans="1:2" x14ac:dyDescent="0.25">
      <c r="A3" t="s">
        <v>375</v>
      </c>
      <c r="B3">
        <v>42</v>
      </c>
    </row>
    <row r="4" spans="1:2" x14ac:dyDescent="0.25">
      <c r="A4" t="s">
        <v>376</v>
      </c>
      <c r="B4">
        <v>30</v>
      </c>
    </row>
    <row r="5" spans="1:2" x14ac:dyDescent="0.25">
      <c r="A5" t="s">
        <v>377</v>
      </c>
      <c r="B5">
        <v>48</v>
      </c>
    </row>
    <row r="6" spans="1:2" x14ac:dyDescent="0.25">
      <c r="A6" t="s">
        <v>378</v>
      </c>
      <c r="B6">
        <v>23</v>
      </c>
    </row>
    <row r="7" spans="1:2" x14ac:dyDescent="0.25">
      <c r="A7" t="s">
        <v>379</v>
      </c>
      <c r="B7">
        <v>14</v>
      </c>
    </row>
    <row r="8" spans="1:2" x14ac:dyDescent="0.25">
      <c r="A8" t="s">
        <v>380</v>
      </c>
      <c r="B8">
        <v>128</v>
      </c>
    </row>
    <row r="9" spans="1:2" x14ac:dyDescent="0.25">
      <c r="A9" t="s">
        <v>381</v>
      </c>
      <c r="B9">
        <v>17</v>
      </c>
    </row>
    <row r="10" spans="1:2" x14ac:dyDescent="0.25">
      <c r="A10" t="s">
        <v>382</v>
      </c>
      <c r="B10">
        <v>12</v>
      </c>
    </row>
    <row r="11" spans="1:2" x14ac:dyDescent="0.25">
      <c r="A11" t="s">
        <v>383</v>
      </c>
      <c r="B11">
        <v>80</v>
      </c>
    </row>
    <row r="12" spans="1:2" x14ac:dyDescent="0.25">
      <c r="A12" t="s">
        <v>384</v>
      </c>
      <c r="B12">
        <v>15</v>
      </c>
    </row>
    <row r="13" spans="1:2" x14ac:dyDescent="0.25">
      <c r="A13" t="s">
        <v>385</v>
      </c>
      <c r="B13">
        <v>30</v>
      </c>
    </row>
    <row r="14" spans="1:2" x14ac:dyDescent="0.25">
      <c r="A14" t="s">
        <v>386</v>
      </c>
      <c r="B14">
        <v>9</v>
      </c>
    </row>
    <row r="15" spans="1:2" x14ac:dyDescent="0.25">
      <c r="A15" t="s">
        <v>387</v>
      </c>
      <c r="B15">
        <v>27</v>
      </c>
    </row>
    <row r="16" spans="1:2" x14ac:dyDescent="0.25">
      <c r="A16" t="s">
        <v>388</v>
      </c>
      <c r="B16">
        <v>19</v>
      </c>
    </row>
    <row r="17" spans="1:2" x14ac:dyDescent="0.25">
      <c r="A17" t="s">
        <v>389</v>
      </c>
      <c r="B17">
        <v>14</v>
      </c>
    </row>
    <row r="18" spans="1:2" x14ac:dyDescent="0.25">
      <c r="A18" t="s">
        <v>390</v>
      </c>
      <c r="B18">
        <v>11</v>
      </c>
    </row>
    <row r="19" spans="1:2" x14ac:dyDescent="0.25">
      <c r="A19" t="s">
        <v>391</v>
      </c>
      <c r="B19">
        <v>33</v>
      </c>
    </row>
    <row r="20" spans="1:2" x14ac:dyDescent="0.25">
      <c r="A20" t="s">
        <v>392</v>
      </c>
      <c r="B20">
        <v>9</v>
      </c>
    </row>
    <row r="21" spans="1:2" x14ac:dyDescent="0.25">
      <c r="A21" t="s">
        <v>393</v>
      </c>
      <c r="B21">
        <v>14</v>
      </c>
    </row>
    <row r="22" spans="1:2" x14ac:dyDescent="0.25">
      <c r="A22" t="s">
        <v>394</v>
      </c>
      <c r="B22">
        <v>301</v>
      </c>
    </row>
    <row r="23" spans="1:2" x14ac:dyDescent="0.25">
      <c r="A23" t="s">
        <v>395</v>
      </c>
      <c r="B23">
        <v>32</v>
      </c>
    </row>
    <row r="24" spans="1:2" x14ac:dyDescent="0.25">
      <c r="A24" t="s">
        <v>396</v>
      </c>
      <c r="B24">
        <v>178</v>
      </c>
    </row>
    <row r="25" spans="1:2" x14ac:dyDescent="0.25">
      <c r="A25" t="s">
        <v>397</v>
      </c>
      <c r="B25">
        <v>370</v>
      </c>
    </row>
    <row r="26" spans="1:2" x14ac:dyDescent="0.25">
      <c r="A26" t="s">
        <v>398</v>
      </c>
      <c r="B26">
        <v>39</v>
      </c>
    </row>
    <row r="27" spans="1:2" x14ac:dyDescent="0.25">
      <c r="A27" t="s">
        <v>399</v>
      </c>
      <c r="B27">
        <v>22</v>
      </c>
    </row>
    <row r="28" spans="1:2" x14ac:dyDescent="0.25">
      <c r="A28" t="s">
        <v>400</v>
      </c>
      <c r="B28">
        <v>32</v>
      </c>
    </row>
    <row r="29" spans="1:2" x14ac:dyDescent="0.25">
      <c r="A29" t="s">
        <v>401</v>
      </c>
      <c r="B29">
        <v>7</v>
      </c>
    </row>
    <row r="30" spans="1:2" x14ac:dyDescent="0.25">
      <c r="A30" t="s">
        <v>402</v>
      </c>
      <c r="B30">
        <v>8</v>
      </c>
    </row>
    <row r="31" spans="1:2" x14ac:dyDescent="0.25">
      <c r="A31" t="s">
        <v>403</v>
      </c>
      <c r="B31">
        <v>26</v>
      </c>
    </row>
    <row r="32" spans="1:2" x14ac:dyDescent="0.25">
      <c r="A32" t="s">
        <v>404</v>
      </c>
      <c r="B32">
        <v>100</v>
      </c>
    </row>
    <row r="33" spans="1:2" x14ac:dyDescent="0.25">
      <c r="A33" t="s">
        <v>405</v>
      </c>
      <c r="B33">
        <v>10</v>
      </c>
    </row>
    <row r="34" spans="1:2" x14ac:dyDescent="0.25">
      <c r="A34" t="s">
        <v>406</v>
      </c>
      <c r="B34">
        <v>46</v>
      </c>
    </row>
    <row r="35" spans="1:2" x14ac:dyDescent="0.25">
      <c r="A35" t="s">
        <v>407</v>
      </c>
      <c r="B35">
        <v>14</v>
      </c>
    </row>
    <row r="36" spans="1:2" x14ac:dyDescent="0.25">
      <c r="A36" t="s">
        <v>408</v>
      </c>
      <c r="B36">
        <v>42</v>
      </c>
    </row>
    <row r="37" spans="1:2" x14ac:dyDescent="0.25">
      <c r="A37" t="s">
        <v>409</v>
      </c>
      <c r="B37">
        <v>36</v>
      </c>
    </row>
    <row r="38" spans="1:2" x14ac:dyDescent="0.25">
      <c r="A38" t="s">
        <v>410</v>
      </c>
      <c r="B38">
        <v>9</v>
      </c>
    </row>
    <row r="39" spans="1:2" x14ac:dyDescent="0.25">
      <c r="A39" t="s">
        <v>411</v>
      </c>
      <c r="B39">
        <v>61</v>
      </c>
    </row>
    <row r="40" spans="1:2" x14ac:dyDescent="0.25">
      <c r="A40" t="s">
        <v>412</v>
      </c>
      <c r="B40">
        <v>69</v>
      </c>
    </row>
    <row r="41" spans="1:2" x14ac:dyDescent="0.25">
      <c r="A41" t="s">
        <v>413</v>
      </c>
      <c r="B41">
        <v>46</v>
      </c>
    </row>
    <row r="42" spans="1:2" x14ac:dyDescent="0.25">
      <c r="A42" t="s">
        <v>414</v>
      </c>
      <c r="B42">
        <v>25</v>
      </c>
    </row>
    <row r="43" spans="1:2" x14ac:dyDescent="0.25">
      <c r="A43" t="s">
        <v>415</v>
      </c>
      <c r="B43">
        <v>15</v>
      </c>
    </row>
    <row r="44" spans="1:2" x14ac:dyDescent="0.25">
      <c r="A44" t="s">
        <v>416</v>
      </c>
      <c r="B44">
        <v>78</v>
      </c>
    </row>
    <row r="45" spans="1:2" x14ac:dyDescent="0.25">
      <c r="A45" t="s">
        <v>417</v>
      </c>
      <c r="B45">
        <v>49</v>
      </c>
    </row>
    <row r="46" spans="1:2" x14ac:dyDescent="0.25">
      <c r="A46" t="s">
        <v>418</v>
      </c>
      <c r="B46">
        <v>19</v>
      </c>
    </row>
    <row r="47" spans="1:2" x14ac:dyDescent="0.25">
      <c r="A47" t="s">
        <v>419</v>
      </c>
      <c r="B47">
        <v>7</v>
      </c>
    </row>
    <row r="48" spans="1:2" x14ac:dyDescent="0.25">
      <c r="A48" t="s">
        <v>420</v>
      </c>
      <c r="B48">
        <v>64</v>
      </c>
    </row>
    <row r="49" spans="1:2" x14ac:dyDescent="0.25">
      <c r="A49" t="s">
        <v>421</v>
      </c>
      <c r="B49">
        <v>43</v>
      </c>
    </row>
    <row r="50" spans="1:2" x14ac:dyDescent="0.25">
      <c r="A50" t="s">
        <v>422</v>
      </c>
      <c r="B50">
        <v>64</v>
      </c>
    </row>
    <row r="51" spans="1:2" x14ac:dyDescent="0.25">
      <c r="A51" t="s">
        <v>423</v>
      </c>
      <c r="B51">
        <v>70</v>
      </c>
    </row>
    <row r="52" spans="1:2" x14ac:dyDescent="0.25">
      <c r="A52" t="s">
        <v>424</v>
      </c>
      <c r="B52">
        <v>29</v>
      </c>
    </row>
    <row r="53" spans="1:2" x14ac:dyDescent="0.25">
      <c r="A53" t="s">
        <v>425</v>
      </c>
      <c r="B53">
        <v>18</v>
      </c>
    </row>
    <row r="54" spans="1:2" x14ac:dyDescent="0.25">
      <c r="A54" t="s">
        <v>426</v>
      </c>
      <c r="B54">
        <v>13</v>
      </c>
    </row>
    <row r="55" spans="1:2" x14ac:dyDescent="0.25">
      <c r="A55" t="s">
        <v>427</v>
      </c>
      <c r="B55">
        <v>15</v>
      </c>
    </row>
    <row r="56" spans="1:2" x14ac:dyDescent="0.25">
      <c r="A56" t="s">
        <v>428</v>
      </c>
      <c r="B56">
        <v>20</v>
      </c>
    </row>
    <row r="57" spans="1:2" x14ac:dyDescent="0.25">
      <c r="A57" t="s">
        <v>429</v>
      </c>
      <c r="B57">
        <v>9</v>
      </c>
    </row>
    <row r="58" spans="1:2" x14ac:dyDescent="0.25">
      <c r="A58" t="s">
        <v>430</v>
      </c>
      <c r="B58">
        <v>23</v>
      </c>
    </row>
    <row r="59" spans="1:2" x14ac:dyDescent="0.25">
      <c r="A59" t="s">
        <v>431</v>
      </c>
      <c r="B59">
        <v>49</v>
      </c>
    </row>
    <row r="60" spans="1:2" x14ac:dyDescent="0.25">
      <c r="A60" t="s">
        <v>432</v>
      </c>
      <c r="B60">
        <v>8</v>
      </c>
    </row>
    <row r="61" spans="1:2" x14ac:dyDescent="0.25">
      <c r="A61" t="s">
        <v>433</v>
      </c>
      <c r="B61">
        <v>16</v>
      </c>
    </row>
    <row r="62" spans="1:2" x14ac:dyDescent="0.25">
      <c r="A62" t="s">
        <v>434</v>
      </c>
      <c r="B62">
        <v>19</v>
      </c>
    </row>
    <row r="63" spans="1:2" x14ac:dyDescent="0.25">
      <c r="A63" t="s">
        <v>435</v>
      </c>
      <c r="B63">
        <v>17</v>
      </c>
    </row>
    <row r="64" spans="1:2" x14ac:dyDescent="0.25">
      <c r="A64" t="s">
        <v>436</v>
      </c>
      <c r="B64">
        <v>43</v>
      </c>
    </row>
    <row r="65" spans="1:2" x14ac:dyDescent="0.25">
      <c r="A65" t="s">
        <v>437</v>
      </c>
      <c r="B65">
        <v>50</v>
      </c>
    </row>
    <row r="66" spans="1:2" x14ac:dyDescent="0.25">
      <c r="A66" t="s">
        <v>438</v>
      </c>
      <c r="B66">
        <v>23</v>
      </c>
    </row>
    <row r="67" spans="1:2" x14ac:dyDescent="0.25">
      <c r="A67" t="s">
        <v>439</v>
      </c>
      <c r="B67">
        <v>50</v>
      </c>
    </row>
    <row r="68" spans="1:2" x14ac:dyDescent="0.25">
      <c r="A68" t="s">
        <v>440</v>
      </c>
      <c r="B68">
        <v>44</v>
      </c>
    </row>
    <row r="69" spans="1:2" x14ac:dyDescent="0.25">
      <c r="A69" t="s">
        <v>441</v>
      </c>
      <c r="B69">
        <v>52</v>
      </c>
    </row>
    <row r="70" spans="1:2" x14ac:dyDescent="0.25">
      <c r="A70" t="s">
        <v>442</v>
      </c>
      <c r="B70">
        <v>10</v>
      </c>
    </row>
    <row r="71" spans="1:2" x14ac:dyDescent="0.25">
      <c r="A71" t="s">
        <v>443</v>
      </c>
      <c r="B71">
        <v>56</v>
      </c>
    </row>
    <row r="72" spans="1:2" x14ac:dyDescent="0.25">
      <c r="A72" t="s">
        <v>444</v>
      </c>
      <c r="B72">
        <v>39</v>
      </c>
    </row>
    <row r="73" spans="1:2" x14ac:dyDescent="0.25">
      <c r="A73" t="s">
        <v>445</v>
      </c>
      <c r="B73">
        <v>51</v>
      </c>
    </row>
    <row r="74" spans="1:2" x14ac:dyDescent="0.25">
      <c r="A74" t="s">
        <v>446</v>
      </c>
      <c r="B74">
        <v>171</v>
      </c>
    </row>
    <row r="75" spans="1:2" x14ac:dyDescent="0.25">
      <c r="A75" t="s">
        <v>447</v>
      </c>
      <c r="B75">
        <v>28</v>
      </c>
    </row>
    <row r="76" spans="1:2" x14ac:dyDescent="0.25">
      <c r="A76" t="s">
        <v>448</v>
      </c>
      <c r="B76">
        <v>51</v>
      </c>
    </row>
    <row r="77" spans="1:2" x14ac:dyDescent="0.25">
      <c r="A77" t="s">
        <v>449</v>
      </c>
      <c r="B77">
        <v>12</v>
      </c>
    </row>
    <row r="78" spans="1:2" x14ac:dyDescent="0.25">
      <c r="A78" t="s">
        <v>450</v>
      </c>
      <c r="B78">
        <v>32</v>
      </c>
    </row>
    <row r="79" spans="1:2" x14ac:dyDescent="0.25">
      <c r="A79" t="s">
        <v>451</v>
      </c>
      <c r="B79">
        <v>113</v>
      </c>
    </row>
    <row r="80" spans="1:2" x14ac:dyDescent="0.25">
      <c r="A80" t="s">
        <v>452</v>
      </c>
      <c r="B80">
        <v>22</v>
      </c>
    </row>
    <row r="81" spans="1:2" x14ac:dyDescent="0.25">
      <c r="A81" t="s">
        <v>453</v>
      </c>
      <c r="B81">
        <v>44</v>
      </c>
    </row>
    <row r="82" spans="1:2" x14ac:dyDescent="0.25">
      <c r="A82" t="s">
        <v>454</v>
      </c>
      <c r="B82">
        <v>25</v>
      </c>
    </row>
    <row r="83" spans="1:2" x14ac:dyDescent="0.25">
      <c r="A83" t="s">
        <v>455</v>
      </c>
      <c r="B83">
        <v>117</v>
      </c>
    </row>
    <row r="84" spans="1:2" x14ac:dyDescent="0.25">
      <c r="A84" t="s">
        <v>456</v>
      </c>
      <c r="B84">
        <v>27</v>
      </c>
    </row>
    <row r="85" spans="1:2" x14ac:dyDescent="0.25">
      <c r="A85" t="s">
        <v>457</v>
      </c>
      <c r="B85">
        <v>24</v>
      </c>
    </row>
    <row r="86" spans="1:2" x14ac:dyDescent="0.25">
      <c r="A86" t="s">
        <v>458</v>
      </c>
      <c r="B86">
        <v>89</v>
      </c>
    </row>
    <row r="87" spans="1:2" x14ac:dyDescent="0.25">
      <c r="A87" t="s">
        <v>459</v>
      </c>
      <c r="B87">
        <v>73</v>
      </c>
    </row>
    <row r="88" spans="1:2" x14ac:dyDescent="0.25">
      <c r="A88" t="s">
        <v>460</v>
      </c>
      <c r="B88">
        <v>36</v>
      </c>
    </row>
    <row r="89" spans="1:2" x14ac:dyDescent="0.25">
      <c r="A89" t="s">
        <v>461</v>
      </c>
      <c r="B89">
        <v>69</v>
      </c>
    </row>
    <row r="90" spans="1:2" x14ac:dyDescent="0.25">
      <c r="A90" t="s">
        <v>462</v>
      </c>
      <c r="B90">
        <v>73</v>
      </c>
    </row>
    <row r="91" spans="1:2" x14ac:dyDescent="0.25">
      <c r="A91" t="s">
        <v>463</v>
      </c>
      <c r="B91">
        <v>43</v>
      </c>
    </row>
    <row r="92" spans="1:2" x14ac:dyDescent="0.25">
      <c r="A92" t="s">
        <v>464</v>
      </c>
      <c r="B92">
        <v>55</v>
      </c>
    </row>
    <row r="93" spans="1:2" x14ac:dyDescent="0.25">
      <c r="A93" t="s">
        <v>465</v>
      </c>
      <c r="B93">
        <v>55</v>
      </c>
    </row>
    <row r="94" spans="1:2" x14ac:dyDescent="0.25">
      <c r="A94" t="s">
        <v>466</v>
      </c>
      <c r="B94">
        <v>12</v>
      </c>
    </row>
    <row r="95" spans="1:2" x14ac:dyDescent="0.25">
      <c r="A95" t="s">
        <v>467</v>
      </c>
      <c r="B95">
        <v>51</v>
      </c>
    </row>
    <row r="96" spans="1:2" x14ac:dyDescent="0.25">
      <c r="A96" t="s">
        <v>468</v>
      </c>
      <c r="B96">
        <v>31</v>
      </c>
    </row>
    <row r="97" spans="1:2" x14ac:dyDescent="0.25">
      <c r="A97" t="s">
        <v>469</v>
      </c>
      <c r="B97">
        <v>12</v>
      </c>
    </row>
    <row r="98" spans="1:2" x14ac:dyDescent="0.25">
      <c r="A98" t="s">
        <v>470</v>
      </c>
      <c r="B98">
        <v>50</v>
      </c>
    </row>
    <row r="99" spans="1:2" x14ac:dyDescent="0.25">
      <c r="A99" t="s">
        <v>471</v>
      </c>
      <c r="B99">
        <v>29</v>
      </c>
    </row>
    <row r="100" spans="1:2" x14ac:dyDescent="0.25">
      <c r="A100" t="s">
        <v>472</v>
      </c>
      <c r="B100">
        <v>72</v>
      </c>
    </row>
    <row r="101" spans="1:2" x14ac:dyDescent="0.25">
      <c r="A101" t="s">
        <v>473</v>
      </c>
      <c r="B101">
        <v>35</v>
      </c>
    </row>
    <row r="102" spans="1:2" x14ac:dyDescent="0.25">
      <c r="A102" t="s">
        <v>474</v>
      </c>
      <c r="B102">
        <v>35</v>
      </c>
    </row>
    <row r="103" spans="1:2" x14ac:dyDescent="0.25">
      <c r="A103" t="s">
        <v>475</v>
      </c>
      <c r="B103">
        <v>98</v>
      </c>
    </row>
    <row r="104" spans="1:2" x14ac:dyDescent="0.25">
      <c r="A104" t="s">
        <v>476</v>
      </c>
      <c r="B104">
        <v>16</v>
      </c>
    </row>
    <row r="105" spans="1:2" x14ac:dyDescent="0.25">
      <c r="A105" t="s">
        <v>477</v>
      </c>
      <c r="B105">
        <v>53</v>
      </c>
    </row>
    <row r="106" spans="1:2" x14ac:dyDescent="0.25">
      <c r="A106" t="s">
        <v>478</v>
      </c>
      <c r="B106">
        <v>167</v>
      </c>
    </row>
    <row r="107" spans="1:2" x14ac:dyDescent="0.25">
      <c r="A107" t="s">
        <v>479</v>
      </c>
      <c r="B107">
        <v>21</v>
      </c>
    </row>
    <row r="108" spans="1:2" x14ac:dyDescent="0.25">
      <c r="A108" t="s">
        <v>480</v>
      </c>
      <c r="B108">
        <v>20</v>
      </c>
    </row>
    <row r="109" spans="1:2" x14ac:dyDescent="0.25">
      <c r="A109" t="s">
        <v>481</v>
      </c>
      <c r="B109">
        <v>35</v>
      </c>
    </row>
    <row r="110" spans="1:2" x14ac:dyDescent="0.25">
      <c r="A110" t="s">
        <v>482</v>
      </c>
      <c r="B110">
        <v>11</v>
      </c>
    </row>
    <row r="111" spans="1:2" x14ac:dyDescent="0.25">
      <c r="A111" t="s">
        <v>483</v>
      </c>
      <c r="B111">
        <v>25</v>
      </c>
    </row>
    <row r="112" spans="1:2" x14ac:dyDescent="0.25">
      <c r="A112" t="s">
        <v>484</v>
      </c>
      <c r="B112">
        <v>16</v>
      </c>
    </row>
    <row r="113" spans="1:2" x14ac:dyDescent="0.25">
      <c r="A113" t="s">
        <v>485</v>
      </c>
      <c r="B113">
        <v>40</v>
      </c>
    </row>
    <row r="114" spans="1:2" x14ac:dyDescent="0.25">
      <c r="A114" t="s">
        <v>486</v>
      </c>
      <c r="B114">
        <v>16</v>
      </c>
    </row>
    <row r="115" spans="1:2" x14ac:dyDescent="0.25">
      <c r="A115" t="s">
        <v>487</v>
      </c>
      <c r="B115">
        <v>21</v>
      </c>
    </row>
    <row r="116" spans="1:2" x14ac:dyDescent="0.25">
      <c r="A116" t="s">
        <v>488</v>
      </c>
      <c r="B116">
        <v>41</v>
      </c>
    </row>
    <row r="117" spans="1:2" x14ac:dyDescent="0.25">
      <c r="A117" t="s">
        <v>489</v>
      </c>
      <c r="B117">
        <v>10</v>
      </c>
    </row>
    <row r="118" spans="1:2" x14ac:dyDescent="0.25">
      <c r="A118" t="s">
        <v>490</v>
      </c>
      <c r="B118">
        <v>63</v>
      </c>
    </row>
    <row r="119" spans="1:2" x14ac:dyDescent="0.25">
      <c r="A119" t="s">
        <v>491</v>
      </c>
      <c r="B119">
        <v>14</v>
      </c>
    </row>
    <row r="120" spans="1:2" x14ac:dyDescent="0.25">
      <c r="A120" t="s">
        <v>492</v>
      </c>
      <c r="B120">
        <v>125</v>
      </c>
    </row>
    <row r="121" spans="1:2" x14ac:dyDescent="0.25">
      <c r="A121" t="s">
        <v>493</v>
      </c>
      <c r="B121">
        <v>92</v>
      </c>
    </row>
    <row r="122" spans="1:2" x14ac:dyDescent="0.25">
      <c r="A122" t="s">
        <v>494</v>
      </c>
      <c r="B122">
        <v>13</v>
      </c>
    </row>
    <row r="123" spans="1:2" x14ac:dyDescent="0.25">
      <c r="A123" t="s">
        <v>495</v>
      </c>
      <c r="B123">
        <v>24</v>
      </c>
    </row>
    <row r="124" spans="1:2" x14ac:dyDescent="0.25">
      <c r="A124" t="s">
        <v>496</v>
      </c>
      <c r="B124">
        <v>138</v>
      </c>
    </row>
    <row r="125" spans="1:2" x14ac:dyDescent="0.25">
      <c r="A125" t="s">
        <v>497</v>
      </c>
      <c r="B125">
        <v>38</v>
      </c>
    </row>
    <row r="126" spans="1:2" x14ac:dyDescent="0.25">
      <c r="A126" t="s">
        <v>498</v>
      </c>
      <c r="B126">
        <v>108</v>
      </c>
    </row>
    <row r="127" spans="1:2" x14ac:dyDescent="0.25">
      <c r="A127" t="s">
        <v>499</v>
      </c>
      <c r="B127">
        <v>12</v>
      </c>
    </row>
    <row r="128" spans="1:2" x14ac:dyDescent="0.25">
      <c r="A128" t="s">
        <v>500</v>
      </c>
      <c r="B128">
        <v>24</v>
      </c>
    </row>
    <row r="129" spans="1:2" x14ac:dyDescent="0.25">
      <c r="A129" t="s">
        <v>501</v>
      </c>
      <c r="B129">
        <v>14</v>
      </c>
    </row>
    <row r="130" spans="1:2" x14ac:dyDescent="0.25">
      <c r="A130" t="s">
        <v>502</v>
      </c>
      <c r="B130">
        <v>31</v>
      </c>
    </row>
    <row r="131" spans="1:2" x14ac:dyDescent="0.25">
      <c r="A131" t="s">
        <v>503</v>
      </c>
    </row>
    <row r="132" spans="1:2" x14ac:dyDescent="0.25">
      <c r="A132" t="s">
        <v>504</v>
      </c>
      <c r="B132">
        <v>63</v>
      </c>
    </row>
    <row r="133" spans="1:2" x14ac:dyDescent="0.25">
      <c r="A133" t="s">
        <v>505</v>
      </c>
      <c r="B133">
        <v>43</v>
      </c>
    </row>
    <row r="134" spans="1:2" x14ac:dyDescent="0.25">
      <c r="A134" t="s">
        <v>506</v>
      </c>
      <c r="B134">
        <v>70</v>
      </c>
    </row>
    <row r="135" spans="1:2" x14ac:dyDescent="0.25">
      <c r="A135" t="s">
        <v>507</v>
      </c>
      <c r="B135">
        <v>23</v>
      </c>
    </row>
    <row r="136" spans="1:2" x14ac:dyDescent="0.25">
      <c r="A136" t="s">
        <v>508</v>
      </c>
      <c r="B136">
        <v>215</v>
      </c>
    </row>
    <row r="137" spans="1:2" x14ac:dyDescent="0.25">
      <c r="A137" t="s">
        <v>509</v>
      </c>
      <c r="B137">
        <v>41</v>
      </c>
    </row>
    <row r="138" spans="1:2" x14ac:dyDescent="0.25">
      <c r="A138" t="s">
        <v>510</v>
      </c>
      <c r="B138">
        <v>29</v>
      </c>
    </row>
    <row r="139" spans="1:2" x14ac:dyDescent="0.25">
      <c r="A139" t="s">
        <v>511</v>
      </c>
      <c r="B139">
        <v>221</v>
      </c>
    </row>
    <row r="140" spans="1:2" x14ac:dyDescent="0.25">
      <c r="A140" t="s">
        <v>512</v>
      </c>
      <c r="B140">
        <v>32</v>
      </c>
    </row>
    <row r="141" spans="1:2" x14ac:dyDescent="0.25">
      <c r="A141" t="s">
        <v>513</v>
      </c>
      <c r="B141">
        <v>21</v>
      </c>
    </row>
    <row r="142" spans="1:2" x14ac:dyDescent="0.25">
      <c r="A142" t="s">
        <v>514</v>
      </c>
      <c r="B142">
        <v>16</v>
      </c>
    </row>
    <row r="143" spans="1:2" x14ac:dyDescent="0.25">
      <c r="A143" t="s">
        <v>515</v>
      </c>
      <c r="B143">
        <v>82</v>
      </c>
    </row>
    <row r="144" spans="1:2" x14ac:dyDescent="0.25">
      <c r="A144" t="s">
        <v>516</v>
      </c>
      <c r="B144">
        <v>28</v>
      </c>
    </row>
    <row r="145" spans="1:2" x14ac:dyDescent="0.25">
      <c r="A145" t="s">
        <v>517</v>
      </c>
      <c r="B145">
        <v>11</v>
      </c>
    </row>
    <row r="146" spans="1:2" x14ac:dyDescent="0.25">
      <c r="A146" t="s">
        <v>518</v>
      </c>
      <c r="B146">
        <v>21</v>
      </c>
    </row>
    <row r="147" spans="1:2" x14ac:dyDescent="0.25">
      <c r="A147" t="s">
        <v>519</v>
      </c>
      <c r="B147">
        <v>11</v>
      </c>
    </row>
    <row r="148" spans="1:2" x14ac:dyDescent="0.25">
      <c r="A148" t="s">
        <v>520</v>
      </c>
      <c r="B148">
        <v>22</v>
      </c>
    </row>
    <row r="149" spans="1:2" x14ac:dyDescent="0.25">
      <c r="A149" t="s">
        <v>521</v>
      </c>
      <c r="B149">
        <v>49</v>
      </c>
    </row>
    <row r="150" spans="1:2" x14ac:dyDescent="0.25">
      <c r="A150" t="s">
        <v>522</v>
      </c>
      <c r="B150">
        <v>11</v>
      </c>
    </row>
    <row r="151" spans="1:2" x14ac:dyDescent="0.25">
      <c r="A151" t="s">
        <v>523</v>
      </c>
      <c r="B151">
        <v>55</v>
      </c>
    </row>
    <row r="152" spans="1:2" x14ac:dyDescent="0.25">
      <c r="A152" t="s">
        <v>524</v>
      </c>
      <c r="B152">
        <v>539</v>
      </c>
    </row>
    <row r="153" spans="1:2" x14ac:dyDescent="0.25">
      <c r="A153" t="s">
        <v>525</v>
      </c>
      <c r="B153">
        <v>80</v>
      </c>
    </row>
    <row r="154" spans="1:2" x14ac:dyDescent="0.25">
      <c r="A154" t="s">
        <v>526</v>
      </c>
      <c r="B154">
        <v>13</v>
      </c>
    </row>
    <row r="155" spans="1:2" x14ac:dyDescent="0.25">
      <c r="A155" t="s">
        <v>527</v>
      </c>
      <c r="B155">
        <v>45</v>
      </c>
    </row>
    <row r="156" spans="1:2" x14ac:dyDescent="0.25">
      <c r="A156" t="s">
        <v>528</v>
      </c>
      <c r="B156">
        <v>20</v>
      </c>
    </row>
    <row r="157" spans="1:2" x14ac:dyDescent="0.25">
      <c r="A157" t="s">
        <v>529</v>
      </c>
      <c r="B157">
        <v>26</v>
      </c>
    </row>
    <row r="158" spans="1:2" x14ac:dyDescent="0.25">
      <c r="A158" t="s">
        <v>530</v>
      </c>
      <c r="B158">
        <v>33</v>
      </c>
    </row>
    <row r="159" spans="1:2" x14ac:dyDescent="0.25">
      <c r="A159" t="s">
        <v>531</v>
      </c>
      <c r="B159">
        <v>35</v>
      </c>
    </row>
    <row r="160" spans="1:2" x14ac:dyDescent="0.25">
      <c r="A160" t="s">
        <v>532</v>
      </c>
      <c r="B160">
        <v>24</v>
      </c>
    </row>
    <row r="161" spans="1:2" x14ac:dyDescent="0.25">
      <c r="A161" t="s">
        <v>533</v>
      </c>
      <c r="B161">
        <v>69</v>
      </c>
    </row>
    <row r="166" spans="1:2" x14ac:dyDescent="0.25">
      <c r="A166" t="s">
        <v>929</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workbookViewId="0">
      <selection sqref="A1:XFD1048576"/>
    </sheetView>
  </sheetViews>
  <sheetFormatPr defaultRowHeight="15" x14ac:dyDescent="0.25"/>
  <cols>
    <col min="1" max="1" width="36.28515625" style="7" customWidth="1"/>
    <col min="2" max="2" width="29" style="7" customWidth="1"/>
    <col min="3" max="6" width="9.140625" style="183"/>
    <col min="7" max="16384" width="9.140625" style="7"/>
  </cols>
  <sheetData>
    <row r="1" spans="1:6" x14ac:dyDescent="0.25">
      <c r="A1" s="188" t="s">
        <v>3</v>
      </c>
      <c r="B1" s="188" t="s">
        <v>4</v>
      </c>
      <c r="C1" s="189" t="s">
        <v>930</v>
      </c>
      <c r="D1" s="189" t="s">
        <v>931</v>
      </c>
      <c r="E1" s="189" t="s">
        <v>932</v>
      </c>
      <c r="F1" s="189" t="s">
        <v>933</v>
      </c>
    </row>
    <row r="2" spans="1:6" x14ac:dyDescent="0.25">
      <c r="A2" s="7" t="s">
        <v>227</v>
      </c>
      <c r="B2" s="7" t="s">
        <v>14</v>
      </c>
      <c r="C2" s="183">
        <v>34</v>
      </c>
      <c r="D2" s="183">
        <v>18</v>
      </c>
      <c r="E2" s="183">
        <v>20</v>
      </c>
      <c r="F2" s="183">
        <v>22</v>
      </c>
    </row>
    <row r="3" spans="1:6" x14ac:dyDescent="0.25">
      <c r="A3" s="7" t="s">
        <v>59</v>
      </c>
      <c r="B3" s="7" t="s">
        <v>231</v>
      </c>
      <c r="C3" s="183">
        <v>17</v>
      </c>
      <c r="D3" s="183">
        <v>16</v>
      </c>
      <c r="E3" s="183">
        <v>16</v>
      </c>
      <c r="F3" s="183">
        <v>16</v>
      </c>
    </row>
    <row r="4" spans="1:6" x14ac:dyDescent="0.25">
      <c r="A4" s="7" t="s">
        <v>59</v>
      </c>
      <c r="B4" s="7" t="s">
        <v>14</v>
      </c>
      <c r="C4" s="183">
        <v>91</v>
      </c>
      <c r="D4" s="183">
        <v>63</v>
      </c>
      <c r="E4" s="183">
        <v>80</v>
      </c>
      <c r="F4" s="183">
        <v>81</v>
      </c>
    </row>
    <row r="5" spans="1:6" x14ac:dyDescent="0.25">
      <c r="A5" s="7" t="s">
        <v>59</v>
      </c>
      <c r="B5" s="7" t="s">
        <v>10</v>
      </c>
      <c r="C5" s="183">
        <v>74</v>
      </c>
      <c r="D5" s="183">
        <v>51</v>
      </c>
      <c r="E5" s="183">
        <v>65</v>
      </c>
      <c r="F5" s="183">
        <v>66</v>
      </c>
    </row>
    <row r="6" spans="1:6" x14ac:dyDescent="0.25">
      <c r="A6" s="7" t="s">
        <v>109</v>
      </c>
      <c r="B6" s="7" t="s">
        <v>14</v>
      </c>
      <c r="C6" s="183">
        <v>76</v>
      </c>
      <c r="D6" s="183">
        <v>52</v>
      </c>
      <c r="E6" s="183">
        <v>66</v>
      </c>
      <c r="F6" s="183">
        <v>68</v>
      </c>
    </row>
    <row r="7" spans="1:6" x14ac:dyDescent="0.25">
      <c r="A7" s="7" t="s">
        <v>124</v>
      </c>
      <c r="B7" s="7" t="s">
        <v>14</v>
      </c>
      <c r="C7" s="183">
        <v>18</v>
      </c>
      <c r="D7" s="183">
        <v>12</v>
      </c>
      <c r="E7" s="183">
        <v>14</v>
      </c>
      <c r="F7" s="183">
        <v>14</v>
      </c>
    </row>
    <row r="8" spans="1:6" x14ac:dyDescent="0.25">
      <c r="A8" s="7" t="s">
        <v>877</v>
      </c>
      <c r="B8" s="7" t="s">
        <v>14</v>
      </c>
      <c r="C8" s="183">
        <v>25</v>
      </c>
      <c r="D8" s="183">
        <v>23</v>
      </c>
      <c r="E8" s="183">
        <v>24</v>
      </c>
      <c r="F8" s="183">
        <v>25</v>
      </c>
    </row>
    <row r="9" spans="1:6" x14ac:dyDescent="0.25">
      <c r="A9" s="7" t="s">
        <v>150</v>
      </c>
      <c r="B9" s="7" t="s">
        <v>14</v>
      </c>
      <c r="C9" s="183">
        <v>49</v>
      </c>
      <c r="D9" s="183">
        <v>7</v>
      </c>
      <c r="E9" s="183">
        <v>20</v>
      </c>
      <c r="F9" s="183">
        <v>28</v>
      </c>
    </row>
    <row r="10" spans="1:6" x14ac:dyDescent="0.25">
      <c r="A10" s="7" t="s">
        <v>878</v>
      </c>
      <c r="B10" s="7" t="s">
        <v>14</v>
      </c>
      <c r="C10" s="183">
        <v>15</v>
      </c>
      <c r="D10" s="183">
        <v>0</v>
      </c>
      <c r="E10" s="183">
        <v>8</v>
      </c>
      <c r="F10" s="183">
        <v>9</v>
      </c>
    </row>
    <row r="11" spans="1:6" x14ac:dyDescent="0.25">
      <c r="A11" s="7" t="s">
        <v>879</v>
      </c>
      <c r="B11" s="7" t="s">
        <v>14</v>
      </c>
      <c r="C11" s="183">
        <v>171</v>
      </c>
      <c r="D11" s="183">
        <v>142</v>
      </c>
      <c r="E11" s="183">
        <v>147</v>
      </c>
      <c r="F11" s="183">
        <v>147</v>
      </c>
    </row>
    <row r="12" spans="1:6" x14ac:dyDescent="0.25">
      <c r="A12" s="7" t="s">
        <v>106</v>
      </c>
      <c r="B12" s="7" t="s">
        <v>14</v>
      </c>
      <c r="C12" s="183">
        <v>24</v>
      </c>
      <c r="D12" s="183">
        <v>17</v>
      </c>
      <c r="E12" s="183">
        <v>19</v>
      </c>
      <c r="F12" s="183">
        <v>19</v>
      </c>
    </row>
    <row r="13" spans="1:6" x14ac:dyDescent="0.25">
      <c r="A13" s="7" t="s">
        <v>110</v>
      </c>
      <c r="B13" s="7" t="s">
        <v>14</v>
      </c>
      <c r="C13" s="183">
        <v>32</v>
      </c>
      <c r="D13" s="183">
        <v>24</v>
      </c>
      <c r="E13" s="183">
        <v>26</v>
      </c>
      <c r="F13" s="183">
        <v>26</v>
      </c>
    </row>
    <row r="14" spans="1:6" x14ac:dyDescent="0.25">
      <c r="A14" s="7" t="s">
        <v>138</v>
      </c>
      <c r="B14" s="7" t="s">
        <v>14</v>
      </c>
      <c r="C14" s="183">
        <v>18</v>
      </c>
      <c r="D14" s="183">
        <v>2</v>
      </c>
      <c r="E14" s="183">
        <v>5</v>
      </c>
      <c r="F14" s="183">
        <v>8</v>
      </c>
    </row>
    <row r="15" spans="1:6" x14ac:dyDescent="0.25">
      <c r="A15" s="7" t="s">
        <v>193</v>
      </c>
      <c r="B15" s="7" t="s">
        <v>14</v>
      </c>
      <c r="C15" s="183">
        <v>18</v>
      </c>
      <c r="D15" s="183">
        <v>16</v>
      </c>
      <c r="E15" s="183">
        <v>18</v>
      </c>
      <c r="F15" s="183">
        <v>18</v>
      </c>
    </row>
    <row r="16" spans="1:6" x14ac:dyDescent="0.25">
      <c r="A16" s="7" t="s">
        <v>112</v>
      </c>
      <c r="B16" s="7" t="s">
        <v>14</v>
      </c>
      <c r="C16" s="183">
        <v>14</v>
      </c>
      <c r="D16" s="183">
        <v>5</v>
      </c>
      <c r="E16" s="183">
        <v>6</v>
      </c>
      <c r="F16" s="183">
        <v>7</v>
      </c>
    </row>
    <row r="17" spans="1:6" x14ac:dyDescent="0.25">
      <c r="A17" s="7" t="s">
        <v>142</v>
      </c>
      <c r="B17" s="7" t="s">
        <v>14</v>
      </c>
      <c r="C17" s="183">
        <v>60</v>
      </c>
      <c r="D17" s="183">
        <v>58</v>
      </c>
      <c r="E17" s="183">
        <v>60</v>
      </c>
      <c r="F17" s="183">
        <v>60</v>
      </c>
    </row>
    <row r="18" spans="1:6" x14ac:dyDescent="0.25">
      <c r="A18" s="7" t="s">
        <v>175</v>
      </c>
      <c r="B18" s="7" t="s">
        <v>14</v>
      </c>
      <c r="C18" s="183">
        <v>14</v>
      </c>
      <c r="D18" s="183">
        <v>6</v>
      </c>
      <c r="E18" s="183">
        <v>8</v>
      </c>
      <c r="F18" s="183">
        <v>11</v>
      </c>
    </row>
    <row r="19" spans="1:6" x14ac:dyDescent="0.25">
      <c r="A19" s="7" t="s">
        <v>57</v>
      </c>
      <c r="B19" s="7" t="s">
        <v>14</v>
      </c>
      <c r="C19" s="183">
        <v>54</v>
      </c>
      <c r="D19" s="183">
        <v>27</v>
      </c>
      <c r="E19" s="183">
        <v>33</v>
      </c>
      <c r="F19" s="183">
        <v>35</v>
      </c>
    </row>
    <row r="20" spans="1:6" x14ac:dyDescent="0.25">
      <c r="A20" s="7" t="s">
        <v>123</v>
      </c>
      <c r="B20" s="7" t="s">
        <v>14</v>
      </c>
      <c r="C20" s="183">
        <v>22</v>
      </c>
      <c r="D20" s="183">
        <v>7</v>
      </c>
      <c r="E20" s="183">
        <v>11</v>
      </c>
      <c r="F20" s="183">
        <v>16</v>
      </c>
    </row>
    <row r="21" spans="1:6" x14ac:dyDescent="0.25">
      <c r="A21" s="7" t="s">
        <v>181</v>
      </c>
      <c r="B21" s="7" t="s">
        <v>14</v>
      </c>
      <c r="C21" s="183">
        <v>12</v>
      </c>
      <c r="D21" s="183">
        <v>3</v>
      </c>
      <c r="E21" s="183">
        <v>7</v>
      </c>
      <c r="F21" s="183">
        <v>7</v>
      </c>
    </row>
    <row r="22" spans="1:6" x14ac:dyDescent="0.25">
      <c r="A22" s="7" t="s">
        <v>91</v>
      </c>
      <c r="B22" s="7" t="s">
        <v>14</v>
      </c>
      <c r="C22" s="183">
        <v>66</v>
      </c>
      <c r="D22" s="183">
        <v>10</v>
      </c>
      <c r="E22" s="183">
        <v>19</v>
      </c>
      <c r="F22" s="183">
        <v>19</v>
      </c>
    </row>
    <row r="23" spans="1:6" x14ac:dyDescent="0.25">
      <c r="A23" s="7" t="s">
        <v>147</v>
      </c>
      <c r="B23" s="7" t="s">
        <v>14</v>
      </c>
      <c r="C23" s="183">
        <v>66</v>
      </c>
      <c r="D23" s="183">
        <v>52</v>
      </c>
      <c r="E23" s="183">
        <v>53</v>
      </c>
      <c r="F23" s="183">
        <v>54</v>
      </c>
    </row>
    <row r="24" spans="1:6" x14ac:dyDescent="0.25">
      <c r="A24" s="7" t="s">
        <v>107</v>
      </c>
      <c r="B24" s="7" t="s">
        <v>108</v>
      </c>
      <c r="C24" s="183">
        <v>27</v>
      </c>
      <c r="D24" s="183">
        <v>10</v>
      </c>
      <c r="E24" s="183">
        <v>12</v>
      </c>
      <c r="F24" s="183">
        <v>18</v>
      </c>
    </row>
    <row r="25" spans="1:6" x14ac:dyDescent="0.25">
      <c r="A25" s="7" t="s">
        <v>67</v>
      </c>
      <c r="B25" s="7" t="s">
        <v>14</v>
      </c>
      <c r="C25" s="183">
        <v>70</v>
      </c>
      <c r="D25" s="183">
        <v>27</v>
      </c>
      <c r="E25" s="183">
        <v>32</v>
      </c>
      <c r="F25" s="183">
        <v>36</v>
      </c>
    </row>
    <row r="26" spans="1:6" x14ac:dyDescent="0.25">
      <c r="A26" s="7" t="s">
        <v>167</v>
      </c>
      <c r="B26" s="7" t="s">
        <v>158</v>
      </c>
      <c r="C26" s="183">
        <v>44</v>
      </c>
      <c r="D26" s="183">
        <v>29</v>
      </c>
      <c r="E26" s="183">
        <v>40</v>
      </c>
      <c r="F26" s="183">
        <v>40</v>
      </c>
    </row>
    <row r="27" spans="1:6" x14ac:dyDescent="0.25">
      <c r="A27" s="7" t="s">
        <v>167</v>
      </c>
      <c r="B27" s="7" t="s">
        <v>180</v>
      </c>
      <c r="C27" s="183">
        <v>175</v>
      </c>
      <c r="D27" s="183">
        <v>156</v>
      </c>
      <c r="E27" s="183">
        <v>160</v>
      </c>
      <c r="F27" s="183">
        <v>161</v>
      </c>
    </row>
    <row r="28" spans="1:6" x14ac:dyDescent="0.25">
      <c r="A28" s="7" t="s">
        <v>153</v>
      </c>
      <c r="B28" s="7" t="s">
        <v>14</v>
      </c>
      <c r="C28" s="183">
        <v>10</v>
      </c>
      <c r="D28" s="183">
        <v>3</v>
      </c>
      <c r="E28" s="183">
        <v>5</v>
      </c>
      <c r="F28" s="183">
        <v>6</v>
      </c>
    </row>
    <row r="29" spans="1:6" x14ac:dyDescent="0.25">
      <c r="A29" s="7" t="s">
        <v>54</v>
      </c>
      <c r="B29" s="7" t="s">
        <v>14</v>
      </c>
      <c r="C29" s="183">
        <v>57</v>
      </c>
      <c r="D29" s="183">
        <v>25</v>
      </c>
      <c r="E29" s="183">
        <v>40</v>
      </c>
      <c r="F29" s="183">
        <v>43</v>
      </c>
    </row>
    <row r="30" spans="1:6" x14ac:dyDescent="0.25">
      <c r="A30" s="7" t="s">
        <v>145</v>
      </c>
      <c r="B30" s="7" t="s">
        <v>14</v>
      </c>
      <c r="C30" s="183">
        <v>26</v>
      </c>
      <c r="D30" s="183">
        <v>18</v>
      </c>
      <c r="E30" s="183">
        <v>22</v>
      </c>
      <c r="F30" s="183">
        <v>23</v>
      </c>
    </row>
    <row r="31" spans="1:6" x14ac:dyDescent="0.25">
      <c r="A31" s="7" t="s">
        <v>880</v>
      </c>
      <c r="B31" s="7" t="s">
        <v>909</v>
      </c>
      <c r="C31" s="183">
        <v>0</v>
      </c>
      <c r="D31" s="183">
        <v>0</v>
      </c>
      <c r="E31" s="183">
        <v>0</v>
      </c>
      <c r="F31" s="183">
        <v>0</v>
      </c>
    </row>
    <row r="32" spans="1:6" x14ac:dyDescent="0.25">
      <c r="A32" s="7" t="s">
        <v>880</v>
      </c>
      <c r="B32" s="7" t="s">
        <v>14</v>
      </c>
      <c r="C32" s="183">
        <v>657</v>
      </c>
      <c r="D32" s="183">
        <v>572</v>
      </c>
      <c r="E32" s="183">
        <v>616</v>
      </c>
      <c r="F32" s="183">
        <v>645</v>
      </c>
    </row>
    <row r="33" spans="1:6" x14ac:dyDescent="0.25">
      <c r="A33" s="7" t="s">
        <v>76</v>
      </c>
      <c r="B33" s="7" t="s">
        <v>105</v>
      </c>
      <c r="C33" s="183">
        <v>93</v>
      </c>
      <c r="D33" s="183">
        <v>24</v>
      </c>
      <c r="E33" s="183">
        <v>42</v>
      </c>
      <c r="F33" s="183">
        <v>60</v>
      </c>
    </row>
    <row r="34" spans="1:6" x14ac:dyDescent="0.25">
      <c r="A34" s="7" t="s">
        <v>76</v>
      </c>
      <c r="B34" s="7" t="s">
        <v>14</v>
      </c>
      <c r="C34" s="183">
        <v>110</v>
      </c>
      <c r="D34" s="183">
        <v>15</v>
      </c>
      <c r="E34" s="183">
        <v>53</v>
      </c>
      <c r="F34" s="183">
        <v>74</v>
      </c>
    </row>
    <row r="35" spans="1:6" x14ac:dyDescent="0.25">
      <c r="A35" s="7" t="s">
        <v>76</v>
      </c>
      <c r="B35" s="7" t="s">
        <v>77</v>
      </c>
      <c r="C35" s="183">
        <v>55</v>
      </c>
      <c r="D35" s="183">
        <v>9</v>
      </c>
      <c r="E35" s="183">
        <v>33</v>
      </c>
      <c r="F35" s="183">
        <v>38</v>
      </c>
    </row>
    <row r="36" spans="1:6" x14ac:dyDescent="0.25">
      <c r="A36" s="7" t="s">
        <v>52</v>
      </c>
      <c r="B36" s="7" t="s">
        <v>14</v>
      </c>
      <c r="C36" s="183">
        <v>12</v>
      </c>
      <c r="D36" s="183">
        <v>3</v>
      </c>
      <c r="E36" s="183">
        <v>7</v>
      </c>
      <c r="F36" s="183">
        <v>10</v>
      </c>
    </row>
    <row r="37" spans="1:6" x14ac:dyDescent="0.25">
      <c r="A37" s="7" t="s">
        <v>20</v>
      </c>
      <c r="B37" s="7" t="s">
        <v>14</v>
      </c>
      <c r="C37" s="183">
        <v>24</v>
      </c>
      <c r="D37" s="183">
        <v>8</v>
      </c>
      <c r="E37" s="183">
        <v>15</v>
      </c>
      <c r="F37" s="183">
        <v>19</v>
      </c>
    </row>
    <row r="38" spans="1:6" x14ac:dyDescent="0.25">
      <c r="A38" s="7" t="s">
        <v>171</v>
      </c>
      <c r="B38" s="7" t="s">
        <v>14</v>
      </c>
      <c r="C38" s="183">
        <v>48</v>
      </c>
      <c r="D38" s="183">
        <v>11</v>
      </c>
      <c r="E38" s="183">
        <v>15</v>
      </c>
      <c r="F38" s="183">
        <v>16</v>
      </c>
    </row>
    <row r="39" spans="1:6" x14ac:dyDescent="0.25">
      <c r="A39" s="7" t="s">
        <v>357</v>
      </c>
      <c r="B39" s="7" t="s">
        <v>14</v>
      </c>
      <c r="C39" s="183">
        <v>55</v>
      </c>
      <c r="D39" s="183">
        <v>23</v>
      </c>
      <c r="E39" s="183">
        <v>26</v>
      </c>
      <c r="F39" s="183">
        <v>31</v>
      </c>
    </row>
    <row r="40" spans="1:6" x14ac:dyDescent="0.25">
      <c r="A40" s="7" t="s">
        <v>152</v>
      </c>
      <c r="B40" s="7" t="s">
        <v>14</v>
      </c>
      <c r="C40" s="183">
        <v>33</v>
      </c>
      <c r="D40" s="183">
        <v>17</v>
      </c>
      <c r="E40" s="183">
        <v>26</v>
      </c>
      <c r="F40" s="183">
        <v>31</v>
      </c>
    </row>
    <row r="41" spans="1:6" x14ac:dyDescent="0.25">
      <c r="A41" s="7" t="s">
        <v>78</v>
      </c>
      <c r="B41" s="7" t="s">
        <v>14</v>
      </c>
      <c r="C41" s="183">
        <v>36</v>
      </c>
      <c r="D41" s="183">
        <v>16</v>
      </c>
      <c r="E41" s="183">
        <v>17</v>
      </c>
      <c r="F41" s="183">
        <v>17</v>
      </c>
    </row>
    <row r="42" spans="1:6" x14ac:dyDescent="0.25">
      <c r="A42" s="7" t="s">
        <v>32</v>
      </c>
      <c r="B42" s="7" t="s">
        <v>14</v>
      </c>
      <c r="C42" s="183">
        <v>130</v>
      </c>
      <c r="D42" s="183">
        <v>25</v>
      </c>
      <c r="E42" s="183">
        <v>73</v>
      </c>
      <c r="F42" s="183">
        <v>90</v>
      </c>
    </row>
    <row r="43" spans="1:6" x14ac:dyDescent="0.25">
      <c r="A43" s="7" t="s">
        <v>178</v>
      </c>
      <c r="B43" s="7" t="s">
        <v>14</v>
      </c>
      <c r="C43" s="183">
        <v>32</v>
      </c>
      <c r="D43" s="183">
        <v>19</v>
      </c>
      <c r="E43" s="183">
        <v>27</v>
      </c>
      <c r="F43" s="183">
        <v>30</v>
      </c>
    </row>
    <row r="44" spans="1:6" x14ac:dyDescent="0.25">
      <c r="A44" s="7" t="s">
        <v>15</v>
      </c>
      <c r="B44" s="7" t="s">
        <v>14</v>
      </c>
      <c r="C44" s="183">
        <v>117</v>
      </c>
      <c r="D44" s="183">
        <v>51</v>
      </c>
      <c r="E44" s="183">
        <v>78</v>
      </c>
      <c r="F44" s="183">
        <v>90</v>
      </c>
    </row>
    <row r="45" spans="1:6" x14ac:dyDescent="0.25">
      <c r="A45" s="7" t="s">
        <v>882</v>
      </c>
      <c r="B45" s="7" t="s">
        <v>14</v>
      </c>
      <c r="C45" s="183">
        <v>49</v>
      </c>
      <c r="D45" s="183">
        <v>3</v>
      </c>
      <c r="E45" s="183">
        <v>20</v>
      </c>
      <c r="F45" s="183">
        <v>28</v>
      </c>
    </row>
    <row r="46" spans="1:6" x14ac:dyDescent="0.25">
      <c r="A46" s="7" t="s">
        <v>23</v>
      </c>
      <c r="B46" s="7" t="s">
        <v>14</v>
      </c>
      <c r="C46" s="183">
        <v>68</v>
      </c>
      <c r="D46" s="183">
        <v>34</v>
      </c>
      <c r="E46" s="183">
        <v>48</v>
      </c>
      <c r="F46" s="183">
        <v>53</v>
      </c>
    </row>
    <row r="47" spans="1:6" x14ac:dyDescent="0.25">
      <c r="A47" s="7" t="s">
        <v>84</v>
      </c>
      <c r="B47" s="7" t="s">
        <v>14</v>
      </c>
      <c r="C47" s="183">
        <v>100</v>
      </c>
      <c r="D47" s="183">
        <v>48</v>
      </c>
      <c r="E47" s="183">
        <v>51</v>
      </c>
      <c r="F47" s="183">
        <v>53</v>
      </c>
    </row>
    <row r="48" spans="1:6" x14ac:dyDescent="0.25">
      <c r="A48" s="7" t="s">
        <v>90</v>
      </c>
      <c r="B48" s="7" t="s">
        <v>14</v>
      </c>
      <c r="C48" s="183">
        <v>21</v>
      </c>
      <c r="D48" s="183">
        <v>13</v>
      </c>
      <c r="E48" s="183">
        <v>16</v>
      </c>
      <c r="F48" s="183">
        <v>21</v>
      </c>
    </row>
    <row r="49" spans="1:6" x14ac:dyDescent="0.25">
      <c r="A49" s="7" t="s">
        <v>99</v>
      </c>
      <c r="B49" s="7" t="s">
        <v>14</v>
      </c>
      <c r="C49" s="183">
        <v>106</v>
      </c>
      <c r="D49" s="183">
        <v>65</v>
      </c>
      <c r="E49" s="183">
        <v>73</v>
      </c>
      <c r="F49" s="183">
        <v>73</v>
      </c>
    </row>
    <row r="50" spans="1:6" x14ac:dyDescent="0.25">
      <c r="A50" s="7" t="s">
        <v>64</v>
      </c>
      <c r="B50" s="7" t="s">
        <v>35</v>
      </c>
      <c r="C50" s="183">
        <v>187</v>
      </c>
      <c r="D50" s="183">
        <v>151</v>
      </c>
      <c r="E50" s="183">
        <v>163</v>
      </c>
      <c r="F50" s="183">
        <v>175</v>
      </c>
    </row>
    <row r="51" spans="1:6" x14ac:dyDescent="0.25">
      <c r="A51" s="7" t="s">
        <v>161</v>
      </c>
      <c r="B51" s="7" t="s">
        <v>35</v>
      </c>
      <c r="C51" s="183">
        <v>26</v>
      </c>
      <c r="D51" s="183">
        <v>1</v>
      </c>
      <c r="E51" s="183">
        <v>7</v>
      </c>
      <c r="F51" s="183">
        <v>16</v>
      </c>
    </row>
    <row r="52" spans="1:6" x14ac:dyDescent="0.25">
      <c r="A52" s="7" t="s">
        <v>883</v>
      </c>
      <c r="B52" s="7" t="s">
        <v>35</v>
      </c>
      <c r="C52" s="183">
        <v>43</v>
      </c>
      <c r="D52" s="183">
        <v>29</v>
      </c>
      <c r="E52" s="183">
        <v>33</v>
      </c>
      <c r="F52" s="183">
        <v>39</v>
      </c>
    </row>
    <row r="53" spans="1:6" x14ac:dyDescent="0.25">
      <c r="A53" s="7" t="s">
        <v>133</v>
      </c>
      <c r="B53" s="7" t="s">
        <v>12</v>
      </c>
      <c r="C53" s="183">
        <v>26</v>
      </c>
      <c r="D53" s="183">
        <v>1</v>
      </c>
      <c r="E53" s="183">
        <v>11</v>
      </c>
      <c r="F53" s="183">
        <v>14</v>
      </c>
    </row>
    <row r="54" spans="1:6" x14ac:dyDescent="0.25">
      <c r="A54" s="7" t="s">
        <v>580</v>
      </c>
      <c r="B54" s="7" t="s">
        <v>14</v>
      </c>
      <c r="C54" s="183">
        <v>37</v>
      </c>
      <c r="D54" s="183">
        <v>18</v>
      </c>
      <c r="E54" s="183">
        <v>22</v>
      </c>
      <c r="F54" s="183">
        <v>23</v>
      </c>
    </row>
    <row r="55" spans="1:6" x14ac:dyDescent="0.25">
      <c r="A55" s="7" t="s">
        <v>259</v>
      </c>
      <c r="B55" s="7" t="s">
        <v>14</v>
      </c>
      <c r="C55" s="183">
        <v>16</v>
      </c>
      <c r="D55" s="183">
        <v>9</v>
      </c>
      <c r="E55" s="183">
        <v>15</v>
      </c>
      <c r="F55" s="183">
        <v>16</v>
      </c>
    </row>
    <row r="56" spans="1:6" x14ac:dyDescent="0.25">
      <c r="A56" s="7" t="s">
        <v>114</v>
      </c>
      <c r="B56" s="7" t="s">
        <v>14</v>
      </c>
      <c r="C56" s="183">
        <v>219</v>
      </c>
      <c r="D56" s="183">
        <v>64</v>
      </c>
      <c r="E56" s="183">
        <v>110</v>
      </c>
      <c r="F56" s="183">
        <v>135</v>
      </c>
    </row>
    <row r="57" spans="1:6" x14ac:dyDescent="0.25">
      <c r="A57" s="7" t="s">
        <v>63</v>
      </c>
      <c r="B57" s="7" t="s">
        <v>14</v>
      </c>
      <c r="C57" s="183">
        <v>65</v>
      </c>
      <c r="D57" s="183">
        <v>37</v>
      </c>
      <c r="E57" s="183">
        <v>41</v>
      </c>
      <c r="F57" s="183">
        <v>46</v>
      </c>
    </row>
    <row r="58" spans="1:6" x14ac:dyDescent="0.25">
      <c r="A58" s="7" t="s">
        <v>98</v>
      </c>
      <c r="B58" s="7" t="s">
        <v>14</v>
      </c>
      <c r="C58" s="183">
        <v>33</v>
      </c>
      <c r="D58" s="183">
        <v>10</v>
      </c>
      <c r="E58" s="183">
        <v>21</v>
      </c>
      <c r="F58" s="183">
        <v>24</v>
      </c>
    </row>
    <row r="59" spans="1:6" x14ac:dyDescent="0.25">
      <c r="A59" s="7" t="s">
        <v>139</v>
      </c>
      <c r="B59" s="7" t="s">
        <v>14</v>
      </c>
      <c r="C59" s="183">
        <v>10</v>
      </c>
      <c r="D59" s="183">
        <v>4</v>
      </c>
      <c r="E59" s="183">
        <v>5</v>
      </c>
      <c r="F59" s="183">
        <v>5</v>
      </c>
    </row>
    <row r="60" spans="1:6" x14ac:dyDescent="0.25">
      <c r="A60" s="7" t="s">
        <v>39</v>
      </c>
      <c r="B60" s="7" t="s">
        <v>14</v>
      </c>
      <c r="C60" s="183">
        <v>37</v>
      </c>
      <c r="D60" s="183">
        <v>6</v>
      </c>
      <c r="E60" s="183">
        <v>19</v>
      </c>
      <c r="F60" s="183">
        <v>24</v>
      </c>
    </row>
    <row r="61" spans="1:6" x14ac:dyDescent="0.25">
      <c r="A61" s="7" t="s">
        <v>884</v>
      </c>
      <c r="B61" s="7" t="s">
        <v>14</v>
      </c>
      <c r="C61" s="183">
        <v>52</v>
      </c>
      <c r="D61" s="183">
        <v>6</v>
      </c>
      <c r="E61" s="183">
        <v>28</v>
      </c>
      <c r="F61" s="183">
        <v>34</v>
      </c>
    </row>
    <row r="62" spans="1:6" x14ac:dyDescent="0.25">
      <c r="A62" s="7" t="s">
        <v>263</v>
      </c>
      <c r="B62" s="7" t="s">
        <v>14</v>
      </c>
      <c r="C62" s="183">
        <v>177</v>
      </c>
      <c r="D62" s="183">
        <v>106</v>
      </c>
      <c r="E62" s="183">
        <v>137</v>
      </c>
      <c r="F62" s="183">
        <v>143</v>
      </c>
    </row>
    <row r="63" spans="1:6" x14ac:dyDescent="0.25">
      <c r="A63" s="7" t="s">
        <v>176</v>
      </c>
      <c r="B63" s="7" t="s">
        <v>177</v>
      </c>
      <c r="C63" s="183">
        <v>5</v>
      </c>
      <c r="D63" s="183">
        <v>1</v>
      </c>
      <c r="E63" s="183">
        <v>2</v>
      </c>
      <c r="F63" s="183">
        <v>2</v>
      </c>
    </row>
    <row r="64" spans="1:6" x14ac:dyDescent="0.25">
      <c r="A64" s="7" t="s">
        <v>11</v>
      </c>
      <c r="B64" s="7" t="s">
        <v>12</v>
      </c>
      <c r="C64" s="183">
        <v>41</v>
      </c>
      <c r="D64" s="183">
        <v>36</v>
      </c>
      <c r="E64" s="183">
        <v>41</v>
      </c>
      <c r="F64" s="183">
        <v>41</v>
      </c>
    </row>
    <row r="65" spans="1:6" x14ac:dyDescent="0.25">
      <c r="A65" s="7" t="s">
        <v>29</v>
      </c>
      <c r="B65" s="7" t="s">
        <v>14</v>
      </c>
      <c r="C65" s="183">
        <v>9</v>
      </c>
      <c r="D65" s="183">
        <v>4</v>
      </c>
      <c r="E65" s="183">
        <v>7</v>
      </c>
      <c r="F65" s="183">
        <v>7</v>
      </c>
    </row>
    <row r="66" spans="1:6" x14ac:dyDescent="0.25">
      <c r="A66" s="7" t="s">
        <v>113</v>
      </c>
      <c r="B66" s="7" t="s">
        <v>14</v>
      </c>
      <c r="C66" s="183">
        <v>12</v>
      </c>
      <c r="D66" s="183">
        <v>10</v>
      </c>
      <c r="E66" s="183">
        <v>11</v>
      </c>
      <c r="F66" s="183">
        <v>12</v>
      </c>
    </row>
    <row r="67" spans="1:6" x14ac:dyDescent="0.25">
      <c r="A67" s="7" t="s">
        <v>60</v>
      </c>
      <c r="B67" s="7" t="s">
        <v>61</v>
      </c>
      <c r="C67" s="183">
        <v>133</v>
      </c>
      <c r="D67" s="183">
        <v>128</v>
      </c>
      <c r="E67" s="183">
        <v>130</v>
      </c>
      <c r="F67" s="183">
        <v>132</v>
      </c>
    </row>
    <row r="68" spans="1:6" x14ac:dyDescent="0.25">
      <c r="A68" s="7" t="s">
        <v>60</v>
      </c>
      <c r="B68" s="7" t="s">
        <v>85</v>
      </c>
      <c r="C68" s="183">
        <v>34</v>
      </c>
      <c r="D68" s="183">
        <v>34</v>
      </c>
      <c r="E68" s="183">
        <v>34</v>
      </c>
      <c r="F68" s="183">
        <v>34</v>
      </c>
    </row>
    <row r="69" spans="1:6" x14ac:dyDescent="0.25">
      <c r="A69" s="7" t="s">
        <v>128</v>
      </c>
      <c r="B69" s="7" t="s">
        <v>14</v>
      </c>
      <c r="C69" s="183">
        <v>12</v>
      </c>
      <c r="D69" s="183">
        <v>3</v>
      </c>
      <c r="E69" s="183">
        <v>4</v>
      </c>
      <c r="F69" s="183">
        <v>5</v>
      </c>
    </row>
    <row r="70" spans="1:6" x14ac:dyDescent="0.25">
      <c r="A70" s="7" t="s">
        <v>120</v>
      </c>
      <c r="B70" s="7" t="s">
        <v>14</v>
      </c>
      <c r="C70" s="183">
        <v>305</v>
      </c>
      <c r="D70" s="183">
        <v>196</v>
      </c>
      <c r="E70" s="183">
        <v>260</v>
      </c>
      <c r="F70" s="183">
        <v>273</v>
      </c>
    </row>
    <row r="71" spans="1:6" x14ac:dyDescent="0.25">
      <c r="A71" s="7" t="s">
        <v>51</v>
      </c>
      <c r="B71" s="7" t="s">
        <v>14</v>
      </c>
      <c r="C71" s="183">
        <v>48</v>
      </c>
      <c r="D71" s="183">
        <v>27</v>
      </c>
      <c r="E71" s="183">
        <v>36</v>
      </c>
      <c r="F71" s="183">
        <v>37</v>
      </c>
    </row>
    <row r="72" spans="1:6" x14ac:dyDescent="0.25">
      <c r="A72" s="7" t="s">
        <v>129</v>
      </c>
      <c r="B72" s="7" t="s">
        <v>14</v>
      </c>
      <c r="C72" s="183">
        <v>29</v>
      </c>
      <c r="D72" s="183">
        <v>26</v>
      </c>
      <c r="E72" s="183">
        <v>27</v>
      </c>
      <c r="F72" s="183">
        <v>27</v>
      </c>
    </row>
    <row r="73" spans="1:6" x14ac:dyDescent="0.25">
      <c r="A73" s="7" t="s">
        <v>33</v>
      </c>
      <c r="B73" s="7" t="s">
        <v>14</v>
      </c>
      <c r="C73" s="183">
        <v>45</v>
      </c>
      <c r="D73" s="183">
        <v>12</v>
      </c>
      <c r="E73" s="183">
        <v>27</v>
      </c>
      <c r="F73" s="183">
        <v>31</v>
      </c>
    </row>
    <row r="74" spans="1:6" x14ac:dyDescent="0.25">
      <c r="A74" s="7" t="s">
        <v>885</v>
      </c>
      <c r="B74" s="7" t="s">
        <v>14</v>
      </c>
      <c r="C74" s="183">
        <v>26</v>
      </c>
      <c r="D74" s="183">
        <v>10</v>
      </c>
      <c r="E74" s="183">
        <v>13</v>
      </c>
      <c r="F74" s="183">
        <v>14</v>
      </c>
    </row>
    <row r="75" spans="1:6" x14ac:dyDescent="0.25">
      <c r="A75" s="7" t="s">
        <v>30</v>
      </c>
      <c r="B75" s="7" t="s">
        <v>14</v>
      </c>
      <c r="C75" s="183">
        <v>39</v>
      </c>
      <c r="D75" s="183">
        <v>11</v>
      </c>
      <c r="E75" s="183">
        <v>18</v>
      </c>
      <c r="F75" s="183">
        <v>21</v>
      </c>
    </row>
    <row r="76" spans="1:6" x14ac:dyDescent="0.25">
      <c r="A76" s="7" t="s">
        <v>266</v>
      </c>
      <c r="B76" s="7" t="s">
        <v>10</v>
      </c>
      <c r="C76" s="183">
        <v>25</v>
      </c>
      <c r="D76" s="183">
        <v>19</v>
      </c>
      <c r="E76" s="183">
        <v>22</v>
      </c>
      <c r="F76" s="183">
        <v>22</v>
      </c>
    </row>
    <row r="77" spans="1:6" x14ac:dyDescent="0.25">
      <c r="A77" s="7" t="s">
        <v>165</v>
      </c>
      <c r="B77" s="7" t="s">
        <v>14</v>
      </c>
      <c r="C77" s="183">
        <v>63</v>
      </c>
      <c r="D77" s="183">
        <v>23</v>
      </c>
      <c r="E77" s="183">
        <v>43</v>
      </c>
      <c r="F77" s="183">
        <v>49</v>
      </c>
    </row>
    <row r="78" spans="1:6" x14ac:dyDescent="0.25">
      <c r="A78" s="7" t="s">
        <v>165</v>
      </c>
      <c r="B78" s="7" t="s">
        <v>202</v>
      </c>
      <c r="C78" s="183">
        <v>12</v>
      </c>
      <c r="D78" s="183">
        <v>7</v>
      </c>
      <c r="E78" s="183">
        <v>9</v>
      </c>
      <c r="F78" s="183">
        <v>10</v>
      </c>
    </row>
    <row r="79" spans="1:6" x14ac:dyDescent="0.25">
      <c r="A79" s="7" t="s">
        <v>165</v>
      </c>
      <c r="B79" s="7" t="s">
        <v>166</v>
      </c>
      <c r="C79" s="183">
        <v>15</v>
      </c>
      <c r="D79" s="183">
        <v>4</v>
      </c>
      <c r="E79" s="183">
        <v>9</v>
      </c>
      <c r="F79" s="183">
        <v>13</v>
      </c>
    </row>
    <row r="80" spans="1:6" x14ac:dyDescent="0.25">
      <c r="A80" s="7" t="s">
        <v>140</v>
      </c>
      <c r="B80" s="7" t="s">
        <v>14</v>
      </c>
      <c r="C80" s="183">
        <v>43</v>
      </c>
      <c r="D80" s="183">
        <v>8</v>
      </c>
      <c r="E80" s="183">
        <v>20</v>
      </c>
      <c r="F80" s="183">
        <v>33</v>
      </c>
    </row>
    <row r="81" spans="1:6" x14ac:dyDescent="0.25">
      <c r="A81" s="7" t="s">
        <v>81</v>
      </c>
      <c r="B81" s="7" t="s">
        <v>10</v>
      </c>
      <c r="C81" s="183">
        <v>19</v>
      </c>
      <c r="D81" s="183">
        <v>18</v>
      </c>
      <c r="E81" s="183">
        <v>19</v>
      </c>
      <c r="F81" s="183">
        <v>19</v>
      </c>
    </row>
    <row r="82" spans="1:6" x14ac:dyDescent="0.25">
      <c r="A82" s="7" t="s">
        <v>74</v>
      </c>
      <c r="B82" s="7" t="s">
        <v>14</v>
      </c>
      <c r="C82" s="183">
        <v>93</v>
      </c>
      <c r="D82" s="183">
        <v>59</v>
      </c>
      <c r="E82" s="183">
        <v>72</v>
      </c>
      <c r="F82" s="183">
        <v>77</v>
      </c>
    </row>
    <row r="83" spans="1:6" x14ac:dyDescent="0.25">
      <c r="A83" s="7" t="s">
        <v>203</v>
      </c>
      <c r="B83" s="7" t="s">
        <v>14</v>
      </c>
      <c r="C83" s="183">
        <v>11</v>
      </c>
      <c r="D83" s="183">
        <v>8</v>
      </c>
      <c r="E83" s="183">
        <v>8</v>
      </c>
      <c r="F83" s="183">
        <v>8</v>
      </c>
    </row>
    <row r="84" spans="1:6" x14ac:dyDescent="0.25">
      <c r="A84" s="7" t="s">
        <v>127</v>
      </c>
      <c r="B84" s="7" t="s">
        <v>14</v>
      </c>
      <c r="C84" s="183">
        <v>72</v>
      </c>
      <c r="D84" s="183">
        <v>50</v>
      </c>
      <c r="E84" s="183">
        <v>59</v>
      </c>
      <c r="F84" s="183">
        <v>59</v>
      </c>
    </row>
    <row r="85" spans="1:6" x14ac:dyDescent="0.25">
      <c r="A85" s="7" t="s">
        <v>135</v>
      </c>
      <c r="B85" s="7" t="s">
        <v>14</v>
      </c>
      <c r="C85" s="183">
        <v>46</v>
      </c>
      <c r="D85" s="183">
        <v>15</v>
      </c>
      <c r="E85" s="183">
        <v>34</v>
      </c>
      <c r="F85" s="183">
        <v>39</v>
      </c>
    </row>
    <row r="86" spans="1:6" x14ac:dyDescent="0.25">
      <c r="A86" s="7" t="s">
        <v>102</v>
      </c>
      <c r="B86" s="7" t="s">
        <v>14</v>
      </c>
      <c r="C86" s="183">
        <v>17</v>
      </c>
      <c r="D86" s="183">
        <v>7</v>
      </c>
      <c r="E86" s="183">
        <v>9</v>
      </c>
      <c r="F86" s="183">
        <v>9</v>
      </c>
    </row>
    <row r="87" spans="1:6" x14ac:dyDescent="0.25">
      <c r="A87" s="7" t="s">
        <v>118</v>
      </c>
      <c r="B87" s="7" t="s">
        <v>14</v>
      </c>
      <c r="C87" s="183">
        <v>11</v>
      </c>
      <c r="D87" s="183">
        <v>2</v>
      </c>
      <c r="E87" s="183">
        <v>6</v>
      </c>
      <c r="F87" s="183">
        <v>9</v>
      </c>
    </row>
    <row r="88" spans="1:6" x14ac:dyDescent="0.25">
      <c r="A88" s="7" t="s">
        <v>83</v>
      </c>
      <c r="B88" s="7" t="s">
        <v>14</v>
      </c>
      <c r="C88" s="183">
        <v>24</v>
      </c>
      <c r="D88" s="183">
        <v>16</v>
      </c>
      <c r="E88" s="183">
        <v>21</v>
      </c>
      <c r="F88" s="183">
        <v>24</v>
      </c>
    </row>
    <row r="89" spans="1:6" x14ac:dyDescent="0.25">
      <c r="A89" s="7" t="s">
        <v>887</v>
      </c>
      <c r="B89" s="7" t="s">
        <v>14</v>
      </c>
      <c r="C89" s="183">
        <v>142</v>
      </c>
      <c r="D89" s="183">
        <v>53</v>
      </c>
      <c r="E89" s="183">
        <v>97</v>
      </c>
      <c r="F89" s="183">
        <v>129</v>
      </c>
    </row>
    <row r="90" spans="1:6" x14ac:dyDescent="0.25">
      <c r="A90" s="7" t="s">
        <v>126</v>
      </c>
      <c r="B90" s="7" t="s">
        <v>14</v>
      </c>
      <c r="C90" s="183">
        <v>87</v>
      </c>
      <c r="D90" s="183">
        <v>49</v>
      </c>
      <c r="E90" s="183">
        <v>64</v>
      </c>
      <c r="F90" s="183">
        <v>72</v>
      </c>
    </row>
    <row r="91" spans="1:6" x14ac:dyDescent="0.25">
      <c r="A91" s="7" t="s">
        <v>269</v>
      </c>
      <c r="B91" s="7" t="s">
        <v>14</v>
      </c>
      <c r="C91" s="183">
        <v>15</v>
      </c>
      <c r="D91" s="183">
        <v>2</v>
      </c>
      <c r="E91" s="183">
        <v>8</v>
      </c>
      <c r="F91" s="183">
        <v>11</v>
      </c>
    </row>
    <row r="92" spans="1:6" x14ac:dyDescent="0.25">
      <c r="A92" s="7" t="s">
        <v>79</v>
      </c>
      <c r="B92" s="7" t="s">
        <v>14</v>
      </c>
      <c r="C92" s="183">
        <v>15</v>
      </c>
      <c r="D92" s="183">
        <v>8</v>
      </c>
      <c r="E92" s="183">
        <v>12</v>
      </c>
      <c r="F92" s="183">
        <v>15</v>
      </c>
    </row>
    <row r="93" spans="1:6" x14ac:dyDescent="0.25">
      <c r="A93" s="7" t="s">
        <v>270</v>
      </c>
      <c r="B93" s="7" t="s">
        <v>14</v>
      </c>
      <c r="C93" s="183">
        <v>26</v>
      </c>
      <c r="D93" s="183">
        <v>18</v>
      </c>
      <c r="E93" s="183">
        <v>20</v>
      </c>
      <c r="F93" s="183">
        <v>21</v>
      </c>
    </row>
    <row r="94" spans="1:6" x14ac:dyDescent="0.25">
      <c r="A94" s="7" t="s">
        <v>888</v>
      </c>
      <c r="B94" s="7" t="s">
        <v>14</v>
      </c>
      <c r="C94" s="183">
        <v>30</v>
      </c>
      <c r="D94" s="183">
        <v>21</v>
      </c>
      <c r="E94" s="183">
        <v>21</v>
      </c>
      <c r="F94" s="183">
        <v>21</v>
      </c>
    </row>
    <row r="95" spans="1:6" x14ac:dyDescent="0.25">
      <c r="A95" s="7" t="s">
        <v>170</v>
      </c>
      <c r="B95" s="7" t="s">
        <v>14</v>
      </c>
      <c r="C95" s="183">
        <v>58</v>
      </c>
      <c r="D95" s="183">
        <v>20</v>
      </c>
      <c r="E95" s="183">
        <v>42</v>
      </c>
      <c r="F95" s="183">
        <v>46</v>
      </c>
    </row>
    <row r="96" spans="1:6" x14ac:dyDescent="0.25">
      <c r="A96" s="7" t="s">
        <v>19</v>
      </c>
      <c r="B96" s="7" t="s">
        <v>14</v>
      </c>
      <c r="C96" s="183">
        <v>108</v>
      </c>
      <c r="D96" s="183">
        <v>105</v>
      </c>
      <c r="E96" s="183">
        <v>108</v>
      </c>
      <c r="F96" s="183">
        <v>108</v>
      </c>
    </row>
    <row r="97" spans="1:6" x14ac:dyDescent="0.25">
      <c r="A97" s="7" t="s">
        <v>155</v>
      </c>
      <c r="B97" s="7" t="s">
        <v>14</v>
      </c>
      <c r="C97" s="183">
        <v>57</v>
      </c>
      <c r="D97" s="183">
        <v>10</v>
      </c>
      <c r="E97" s="183">
        <v>18</v>
      </c>
      <c r="F97" s="183">
        <v>24</v>
      </c>
    </row>
    <row r="98" spans="1:6" x14ac:dyDescent="0.25">
      <c r="A98" s="7" t="s">
        <v>187</v>
      </c>
      <c r="B98" s="7" t="s">
        <v>14</v>
      </c>
      <c r="C98" s="183">
        <v>17</v>
      </c>
      <c r="D98" s="183">
        <v>0</v>
      </c>
      <c r="E98" s="183">
        <v>2</v>
      </c>
      <c r="F98" s="183">
        <v>5</v>
      </c>
    </row>
    <row r="99" spans="1:6" x14ac:dyDescent="0.25">
      <c r="A99" s="7" t="s">
        <v>131</v>
      </c>
      <c r="B99" s="7" t="s">
        <v>132</v>
      </c>
      <c r="C99" s="183">
        <v>53</v>
      </c>
      <c r="D99" s="183">
        <v>47</v>
      </c>
      <c r="E99" s="183">
        <v>52</v>
      </c>
      <c r="F99" s="183">
        <v>52</v>
      </c>
    </row>
    <row r="100" spans="1:6" x14ac:dyDescent="0.25">
      <c r="A100" s="7" t="s">
        <v>273</v>
      </c>
      <c r="B100" s="7" t="s">
        <v>14</v>
      </c>
      <c r="C100" s="183">
        <v>48</v>
      </c>
      <c r="D100" s="183">
        <v>13</v>
      </c>
      <c r="E100" s="183">
        <v>22</v>
      </c>
      <c r="F100" s="183">
        <v>34</v>
      </c>
    </row>
    <row r="101" spans="1:6" x14ac:dyDescent="0.25">
      <c r="A101" s="7" t="s">
        <v>65</v>
      </c>
      <c r="B101" s="7" t="s">
        <v>14</v>
      </c>
      <c r="C101" s="183">
        <v>28</v>
      </c>
      <c r="D101" s="183">
        <v>16</v>
      </c>
      <c r="E101" s="183">
        <v>21</v>
      </c>
      <c r="F101" s="183">
        <v>26</v>
      </c>
    </row>
    <row r="102" spans="1:6" x14ac:dyDescent="0.25">
      <c r="A102" s="7" t="s">
        <v>889</v>
      </c>
      <c r="B102" s="7" t="s">
        <v>14</v>
      </c>
      <c r="C102" s="183">
        <v>41</v>
      </c>
      <c r="D102" s="183">
        <v>6</v>
      </c>
      <c r="E102" s="183">
        <v>8</v>
      </c>
      <c r="F102" s="183">
        <v>11</v>
      </c>
    </row>
    <row r="103" spans="1:6" x14ac:dyDescent="0.25">
      <c r="A103" s="7" t="s">
        <v>889</v>
      </c>
      <c r="B103" s="7" t="s">
        <v>10</v>
      </c>
      <c r="C103" s="183">
        <v>41</v>
      </c>
      <c r="D103" s="183">
        <v>6</v>
      </c>
      <c r="E103" s="183">
        <v>8</v>
      </c>
      <c r="F103" s="183">
        <v>11</v>
      </c>
    </row>
    <row r="104" spans="1:6" x14ac:dyDescent="0.25">
      <c r="A104" s="7" t="s">
        <v>890</v>
      </c>
      <c r="B104" s="7" t="s">
        <v>14</v>
      </c>
      <c r="C104" s="183">
        <v>55</v>
      </c>
      <c r="D104" s="183">
        <v>31</v>
      </c>
      <c r="E104" s="183">
        <v>53</v>
      </c>
      <c r="F104" s="183">
        <v>53</v>
      </c>
    </row>
    <row r="105" spans="1:6" x14ac:dyDescent="0.25">
      <c r="A105" s="7" t="s">
        <v>890</v>
      </c>
      <c r="B105" s="7" t="s">
        <v>10</v>
      </c>
      <c r="C105" s="183">
        <v>55</v>
      </c>
      <c r="D105" s="183">
        <v>31</v>
      </c>
      <c r="E105" s="183">
        <v>53</v>
      </c>
      <c r="F105" s="183">
        <v>53</v>
      </c>
    </row>
    <row r="106" spans="1:6" x14ac:dyDescent="0.25">
      <c r="A106" s="7" t="s">
        <v>891</v>
      </c>
      <c r="B106" s="7" t="s">
        <v>10</v>
      </c>
      <c r="C106" s="183">
        <v>121</v>
      </c>
      <c r="D106" s="183">
        <v>41</v>
      </c>
      <c r="E106" s="183">
        <v>81</v>
      </c>
      <c r="F106" s="183">
        <v>99</v>
      </c>
    </row>
    <row r="107" spans="1:6" x14ac:dyDescent="0.25">
      <c r="A107" s="7" t="s">
        <v>892</v>
      </c>
      <c r="B107" s="7" t="s">
        <v>893</v>
      </c>
      <c r="C107" s="183">
        <v>78</v>
      </c>
      <c r="D107" s="183">
        <v>61</v>
      </c>
      <c r="E107" s="183">
        <v>64</v>
      </c>
      <c r="F107" s="183">
        <v>65</v>
      </c>
    </row>
    <row r="108" spans="1:6" x14ac:dyDescent="0.25">
      <c r="A108" s="7" t="s">
        <v>25</v>
      </c>
      <c r="B108" s="7" t="s">
        <v>14</v>
      </c>
      <c r="C108" s="183">
        <v>39</v>
      </c>
      <c r="D108" s="183">
        <v>23</v>
      </c>
      <c r="E108" s="183">
        <v>27</v>
      </c>
      <c r="F108" s="183">
        <v>29</v>
      </c>
    </row>
    <row r="109" spans="1:6" x14ac:dyDescent="0.25">
      <c r="A109" s="7" t="s">
        <v>25</v>
      </c>
      <c r="B109" s="7" t="s">
        <v>50</v>
      </c>
      <c r="C109" s="183">
        <v>31</v>
      </c>
      <c r="D109" s="183">
        <v>9</v>
      </c>
      <c r="E109" s="183">
        <v>19</v>
      </c>
      <c r="F109" s="183">
        <v>24</v>
      </c>
    </row>
    <row r="110" spans="1:6" x14ac:dyDescent="0.25">
      <c r="A110" s="7" t="s">
        <v>894</v>
      </c>
      <c r="B110" s="7" t="s">
        <v>14</v>
      </c>
      <c r="C110" s="183">
        <v>42</v>
      </c>
      <c r="D110" s="183">
        <v>33</v>
      </c>
      <c r="E110" s="183">
        <v>39</v>
      </c>
      <c r="F110" s="183">
        <v>40</v>
      </c>
    </row>
    <row r="111" spans="1:6" x14ac:dyDescent="0.25">
      <c r="A111" s="7" t="s">
        <v>895</v>
      </c>
      <c r="B111" s="7" t="s">
        <v>14</v>
      </c>
      <c r="C111" s="183">
        <v>21</v>
      </c>
      <c r="D111" s="183">
        <v>14</v>
      </c>
      <c r="E111" s="183">
        <v>18</v>
      </c>
      <c r="F111" s="183">
        <v>20</v>
      </c>
    </row>
    <row r="112" spans="1:6" x14ac:dyDescent="0.25">
      <c r="A112" s="7" t="s">
        <v>125</v>
      </c>
      <c r="B112" s="7" t="s">
        <v>14</v>
      </c>
      <c r="C112" s="183">
        <v>41</v>
      </c>
      <c r="D112" s="183">
        <v>30</v>
      </c>
      <c r="E112" s="183">
        <v>33</v>
      </c>
      <c r="F112" s="183">
        <v>36</v>
      </c>
    </row>
    <row r="113" spans="1:6" x14ac:dyDescent="0.25">
      <c r="A113" s="7" t="s">
        <v>55</v>
      </c>
      <c r="B113" s="7" t="s">
        <v>14</v>
      </c>
      <c r="C113" s="183">
        <v>80</v>
      </c>
      <c r="D113" s="183">
        <v>50</v>
      </c>
      <c r="E113" s="183">
        <v>69</v>
      </c>
      <c r="F113" s="183">
        <v>75</v>
      </c>
    </row>
    <row r="114" spans="1:6" x14ac:dyDescent="0.25">
      <c r="A114" s="7" t="s">
        <v>45</v>
      </c>
      <c r="B114" s="7" t="s">
        <v>14</v>
      </c>
      <c r="C114" s="183">
        <v>42</v>
      </c>
      <c r="D114" s="183">
        <v>27</v>
      </c>
      <c r="E114" s="183">
        <v>35</v>
      </c>
      <c r="F114" s="183">
        <v>42</v>
      </c>
    </row>
    <row r="115" spans="1:6" x14ac:dyDescent="0.25">
      <c r="A115" s="7" t="s">
        <v>103</v>
      </c>
      <c r="B115" s="7" t="s">
        <v>14</v>
      </c>
      <c r="C115" s="183">
        <v>39</v>
      </c>
      <c r="D115" s="183">
        <v>28</v>
      </c>
      <c r="E115" s="183">
        <v>30</v>
      </c>
      <c r="F115" s="183">
        <v>30</v>
      </c>
    </row>
    <row r="116" spans="1:6" x14ac:dyDescent="0.25">
      <c r="A116" s="7" t="s">
        <v>130</v>
      </c>
      <c r="B116" s="7" t="s">
        <v>14</v>
      </c>
      <c r="C116" s="183">
        <v>19</v>
      </c>
      <c r="D116" s="183">
        <v>7</v>
      </c>
      <c r="E116" s="183">
        <v>9</v>
      </c>
      <c r="F116" s="183">
        <v>11</v>
      </c>
    </row>
    <row r="117" spans="1:6" x14ac:dyDescent="0.25">
      <c r="A117" s="7" t="s">
        <v>896</v>
      </c>
      <c r="B117" s="7" t="s">
        <v>14</v>
      </c>
      <c r="C117" s="183">
        <v>108</v>
      </c>
      <c r="D117" s="183">
        <v>40</v>
      </c>
      <c r="E117" s="183">
        <v>52</v>
      </c>
      <c r="F117" s="183">
        <v>55</v>
      </c>
    </row>
    <row r="118" spans="1:6" x14ac:dyDescent="0.25">
      <c r="A118" s="7" t="s">
        <v>66</v>
      </c>
      <c r="B118" s="7" t="s">
        <v>14</v>
      </c>
      <c r="C118" s="183">
        <v>32</v>
      </c>
      <c r="D118" s="183">
        <v>28</v>
      </c>
      <c r="E118" s="183">
        <v>30</v>
      </c>
      <c r="F118" s="183">
        <v>30</v>
      </c>
    </row>
    <row r="119" spans="1:6" x14ac:dyDescent="0.25">
      <c r="A119" s="7" t="s">
        <v>70</v>
      </c>
      <c r="B119" s="7" t="s">
        <v>35</v>
      </c>
      <c r="C119" s="183">
        <v>30</v>
      </c>
      <c r="D119" s="183">
        <v>20</v>
      </c>
      <c r="E119" s="183">
        <v>26</v>
      </c>
      <c r="F119" s="183">
        <v>26</v>
      </c>
    </row>
    <row r="120" spans="1:6" x14ac:dyDescent="0.25">
      <c r="A120" s="7" t="s">
        <v>179</v>
      </c>
      <c r="B120" s="7" t="s">
        <v>14</v>
      </c>
      <c r="C120" s="183">
        <v>27</v>
      </c>
      <c r="D120" s="183">
        <v>13</v>
      </c>
      <c r="E120" s="183">
        <v>24</v>
      </c>
      <c r="F120" s="183">
        <v>24</v>
      </c>
    </row>
    <row r="121" spans="1:6" x14ac:dyDescent="0.25">
      <c r="A121" s="7" t="s">
        <v>897</v>
      </c>
      <c r="B121" s="7" t="s">
        <v>14</v>
      </c>
      <c r="C121" s="183">
        <v>16</v>
      </c>
      <c r="D121" s="183">
        <v>5</v>
      </c>
      <c r="E121" s="183">
        <v>11</v>
      </c>
      <c r="F121" s="183">
        <v>13</v>
      </c>
    </row>
    <row r="122" spans="1:6" x14ac:dyDescent="0.25">
      <c r="A122" s="7" t="s">
        <v>121</v>
      </c>
      <c r="B122" s="7" t="s">
        <v>14</v>
      </c>
      <c r="C122" s="183">
        <v>82</v>
      </c>
      <c r="D122" s="183">
        <v>33</v>
      </c>
      <c r="E122" s="183">
        <v>42</v>
      </c>
      <c r="F122" s="183">
        <v>47</v>
      </c>
    </row>
    <row r="123" spans="1:6" x14ac:dyDescent="0.25">
      <c r="A123" s="7" t="s">
        <v>205</v>
      </c>
      <c r="B123" s="7" t="s">
        <v>35</v>
      </c>
      <c r="C123" s="183">
        <v>70</v>
      </c>
      <c r="D123" s="183">
        <v>50</v>
      </c>
      <c r="E123" s="183">
        <v>63</v>
      </c>
      <c r="F123" s="183">
        <v>68</v>
      </c>
    </row>
    <row r="124" spans="1:6" x14ac:dyDescent="0.25">
      <c r="A124" s="7" t="s">
        <v>34</v>
      </c>
      <c r="B124" s="7" t="s">
        <v>35</v>
      </c>
      <c r="C124" s="183">
        <v>29</v>
      </c>
      <c r="D124" s="183">
        <v>15</v>
      </c>
      <c r="E124" s="183">
        <v>16</v>
      </c>
      <c r="F124" s="183">
        <v>17</v>
      </c>
    </row>
    <row r="125" spans="1:6" x14ac:dyDescent="0.25">
      <c r="A125" s="7" t="s">
        <v>168</v>
      </c>
      <c r="B125" s="7" t="s">
        <v>14</v>
      </c>
      <c r="C125" s="183">
        <v>29</v>
      </c>
      <c r="D125" s="183">
        <v>6</v>
      </c>
      <c r="E125" s="183">
        <v>17</v>
      </c>
      <c r="F125" s="183">
        <v>28</v>
      </c>
    </row>
    <row r="126" spans="1:6" x14ac:dyDescent="0.25">
      <c r="A126" s="7" t="s">
        <v>160</v>
      </c>
      <c r="B126" s="7" t="s">
        <v>14</v>
      </c>
      <c r="C126" s="183">
        <v>63</v>
      </c>
      <c r="D126" s="183">
        <v>29</v>
      </c>
      <c r="E126" s="183">
        <v>37</v>
      </c>
      <c r="F126" s="183">
        <v>42</v>
      </c>
    </row>
    <row r="127" spans="1:6" x14ac:dyDescent="0.25">
      <c r="A127" s="7" t="s">
        <v>898</v>
      </c>
      <c r="B127" s="7" t="s">
        <v>14</v>
      </c>
      <c r="C127" s="183">
        <v>79</v>
      </c>
      <c r="D127" s="183">
        <v>70</v>
      </c>
      <c r="E127" s="183">
        <v>77</v>
      </c>
      <c r="F127" s="183">
        <v>79</v>
      </c>
    </row>
    <row r="128" spans="1:6" x14ac:dyDescent="0.25">
      <c r="A128" s="7" t="s">
        <v>111</v>
      </c>
      <c r="B128" s="7" t="s">
        <v>14</v>
      </c>
      <c r="C128" s="183">
        <v>19</v>
      </c>
      <c r="D128" s="183">
        <v>10</v>
      </c>
      <c r="E128" s="183">
        <v>17</v>
      </c>
      <c r="F128" s="183">
        <v>17</v>
      </c>
    </row>
    <row r="129" spans="1:6" x14ac:dyDescent="0.25">
      <c r="A129" s="7" t="s">
        <v>117</v>
      </c>
      <c r="B129" s="7" t="s">
        <v>14</v>
      </c>
      <c r="C129" s="183">
        <v>317</v>
      </c>
      <c r="D129" s="183">
        <v>82</v>
      </c>
      <c r="E129" s="183">
        <v>136</v>
      </c>
      <c r="F129" s="183">
        <v>139</v>
      </c>
    </row>
    <row r="130" spans="1:6" x14ac:dyDescent="0.25">
      <c r="A130" s="7" t="s">
        <v>182</v>
      </c>
      <c r="B130" s="7" t="s">
        <v>14</v>
      </c>
      <c r="C130" s="183">
        <v>189</v>
      </c>
      <c r="D130" s="183">
        <v>157</v>
      </c>
      <c r="E130" s="183">
        <v>172</v>
      </c>
      <c r="F130" s="183">
        <v>172</v>
      </c>
    </row>
    <row r="131" spans="1:6" x14ac:dyDescent="0.25">
      <c r="A131" s="7" t="s">
        <v>36</v>
      </c>
      <c r="B131" s="7" t="s">
        <v>14</v>
      </c>
      <c r="C131" s="183">
        <v>17</v>
      </c>
      <c r="D131" s="183">
        <v>9</v>
      </c>
      <c r="E131" s="183">
        <v>10</v>
      </c>
      <c r="F131" s="183">
        <v>10</v>
      </c>
    </row>
    <row r="132" spans="1:6" x14ac:dyDescent="0.25">
      <c r="A132" s="7" t="s">
        <v>122</v>
      </c>
      <c r="B132" s="7" t="s">
        <v>14</v>
      </c>
      <c r="C132" s="183">
        <v>80</v>
      </c>
      <c r="D132" s="183">
        <v>40</v>
      </c>
      <c r="E132" s="183">
        <v>52</v>
      </c>
      <c r="F132" s="183">
        <v>55</v>
      </c>
    </row>
    <row r="133" spans="1:6" x14ac:dyDescent="0.25">
      <c r="A133" s="7" t="s">
        <v>277</v>
      </c>
      <c r="B133" s="7" t="s">
        <v>14</v>
      </c>
      <c r="C133" s="183">
        <v>43</v>
      </c>
      <c r="D133" s="183">
        <v>16</v>
      </c>
      <c r="E133" s="183">
        <v>30</v>
      </c>
      <c r="F133" s="183">
        <v>31</v>
      </c>
    </row>
    <row r="134" spans="1:6" x14ac:dyDescent="0.25">
      <c r="A134" s="7" t="s">
        <v>13</v>
      </c>
      <c r="B134" s="7" t="s">
        <v>14</v>
      </c>
      <c r="C134" s="183">
        <v>164</v>
      </c>
      <c r="D134" s="183">
        <v>91</v>
      </c>
      <c r="E134" s="183">
        <v>119</v>
      </c>
      <c r="F134" s="183">
        <v>124</v>
      </c>
    </row>
    <row r="135" spans="1:6" x14ac:dyDescent="0.25">
      <c r="A135" s="7" t="s">
        <v>28</v>
      </c>
      <c r="B135" s="7" t="s">
        <v>14</v>
      </c>
      <c r="C135" s="183">
        <v>29</v>
      </c>
      <c r="D135" s="183">
        <v>18</v>
      </c>
      <c r="E135" s="183">
        <v>24</v>
      </c>
      <c r="F135" s="183">
        <v>26</v>
      </c>
    </row>
    <row r="136" spans="1:6" x14ac:dyDescent="0.25">
      <c r="A136" s="7" t="s">
        <v>86</v>
      </c>
      <c r="B136" s="7" t="s">
        <v>14</v>
      </c>
      <c r="C136" s="183">
        <v>11</v>
      </c>
      <c r="D136" s="183">
        <v>5</v>
      </c>
      <c r="E136" s="183">
        <v>7</v>
      </c>
      <c r="F136" s="183">
        <v>9</v>
      </c>
    </row>
    <row r="137" spans="1:6" x14ac:dyDescent="0.25">
      <c r="A137" s="7" t="s">
        <v>40</v>
      </c>
      <c r="B137" s="7" t="s">
        <v>14</v>
      </c>
      <c r="C137" s="183">
        <v>34</v>
      </c>
      <c r="D137" s="183">
        <v>23</v>
      </c>
      <c r="E137" s="183">
        <v>24</v>
      </c>
      <c r="F137" s="183">
        <v>27</v>
      </c>
    </row>
    <row r="138" spans="1:6" x14ac:dyDescent="0.25">
      <c r="A138" s="7" t="s">
        <v>69</v>
      </c>
      <c r="B138" s="7" t="s">
        <v>14</v>
      </c>
      <c r="C138" s="183">
        <v>45</v>
      </c>
      <c r="D138" s="183">
        <v>20</v>
      </c>
      <c r="E138" s="183">
        <v>29</v>
      </c>
      <c r="F138" s="183">
        <v>32</v>
      </c>
    </row>
    <row r="139" spans="1:6" x14ac:dyDescent="0.25">
      <c r="A139" s="7" t="s">
        <v>21</v>
      </c>
      <c r="B139" s="7" t="s">
        <v>14</v>
      </c>
      <c r="C139" s="183">
        <v>24</v>
      </c>
      <c r="D139" s="183">
        <v>19</v>
      </c>
      <c r="E139" s="183">
        <v>23</v>
      </c>
      <c r="F139" s="183">
        <v>24</v>
      </c>
    </row>
    <row r="140" spans="1:6" x14ac:dyDescent="0.25">
      <c r="A140" s="7" t="s">
        <v>93</v>
      </c>
      <c r="B140" s="7" t="s">
        <v>14</v>
      </c>
      <c r="C140" s="183">
        <v>37</v>
      </c>
      <c r="D140" s="183">
        <v>11</v>
      </c>
      <c r="E140" s="183">
        <v>19</v>
      </c>
      <c r="F140" s="183">
        <v>26</v>
      </c>
    </row>
    <row r="141" spans="1:6" x14ac:dyDescent="0.25">
      <c r="A141" s="7" t="s">
        <v>31</v>
      </c>
      <c r="B141" s="7" t="s">
        <v>14</v>
      </c>
      <c r="C141" s="183">
        <v>15</v>
      </c>
      <c r="D141" s="183">
        <v>6</v>
      </c>
      <c r="E141" s="183">
        <v>9</v>
      </c>
      <c r="F141" s="183">
        <v>10</v>
      </c>
    </row>
    <row r="142" spans="1:6" x14ac:dyDescent="0.25">
      <c r="A142" s="7" t="s">
        <v>149</v>
      </c>
      <c r="B142" s="7" t="s">
        <v>10</v>
      </c>
      <c r="C142" s="183">
        <v>13</v>
      </c>
      <c r="D142" s="183">
        <v>4</v>
      </c>
      <c r="E142" s="183">
        <v>6</v>
      </c>
      <c r="F142" s="183">
        <v>10</v>
      </c>
    </row>
    <row r="143" spans="1:6" x14ac:dyDescent="0.25">
      <c r="A143" s="7" t="s">
        <v>9</v>
      </c>
      <c r="B143" s="7" t="s">
        <v>10</v>
      </c>
      <c r="C143" s="183">
        <v>117</v>
      </c>
      <c r="D143" s="183">
        <v>77</v>
      </c>
      <c r="E143" s="183">
        <v>90</v>
      </c>
      <c r="F143" s="183">
        <v>96</v>
      </c>
    </row>
    <row r="144" spans="1:6" x14ac:dyDescent="0.25">
      <c r="A144" s="7" t="s">
        <v>207</v>
      </c>
      <c r="B144" s="7" t="s">
        <v>35</v>
      </c>
      <c r="C144" s="183">
        <v>58</v>
      </c>
      <c r="D144" s="183">
        <v>38</v>
      </c>
      <c r="E144" s="183">
        <v>50</v>
      </c>
      <c r="F144" s="183">
        <v>50</v>
      </c>
    </row>
    <row r="145" spans="1:6" x14ac:dyDescent="0.25">
      <c r="A145" s="7" t="s">
        <v>899</v>
      </c>
      <c r="B145" s="7" t="s">
        <v>14</v>
      </c>
      <c r="C145" s="183">
        <v>77</v>
      </c>
      <c r="D145" s="183">
        <v>53</v>
      </c>
      <c r="E145" s="183">
        <v>53</v>
      </c>
      <c r="F145" s="183">
        <v>53</v>
      </c>
    </row>
    <row r="146" spans="1:6" x14ac:dyDescent="0.25">
      <c r="A146" s="7" t="s">
        <v>900</v>
      </c>
      <c r="B146" s="7" t="s">
        <v>49</v>
      </c>
      <c r="C146" s="183">
        <v>45</v>
      </c>
      <c r="D146" s="183">
        <v>22</v>
      </c>
      <c r="E146" s="183">
        <v>27</v>
      </c>
      <c r="F146" s="183">
        <v>29</v>
      </c>
    </row>
    <row r="147" spans="1:6" x14ac:dyDescent="0.25">
      <c r="A147" s="7" t="s">
        <v>96</v>
      </c>
      <c r="B147" s="7" t="s">
        <v>14</v>
      </c>
      <c r="C147" s="183">
        <v>61</v>
      </c>
      <c r="D147" s="183">
        <v>36</v>
      </c>
      <c r="E147" s="183">
        <v>38</v>
      </c>
      <c r="F147" s="183">
        <v>38</v>
      </c>
    </row>
    <row r="148" spans="1:6" x14ac:dyDescent="0.25">
      <c r="A148" s="7" t="s">
        <v>137</v>
      </c>
      <c r="B148" s="7" t="s">
        <v>14</v>
      </c>
      <c r="C148" s="183">
        <v>29</v>
      </c>
      <c r="D148" s="183">
        <v>13</v>
      </c>
      <c r="E148" s="183">
        <v>15</v>
      </c>
      <c r="F148" s="183">
        <v>22</v>
      </c>
    </row>
    <row r="149" spans="1:6" x14ac:dyDescent="0.25">
      <c r="A149" s="7" t="s">
        <v>156</v>
      </c>
      <c r="B149" s="7" t="s">
        <v>14</v>
      </c>
      <c r="C149" s="183">
        <v>40</v>
      </c>
      <c r="D149" s="183">
        <v>28</v>
      </c>
      <c r="E149" s="183">
        <v>30</v>
      </c>
      <c r="F149" s="183">
        <v>32</v>
      </c>
    </row>
    <row r="150" spans="1:6" x14ac:dyDescent="0.25">
      <c r="A150" s="7" t="s">
        <v>185</v>
      </c>
      <c r="B150" s="7" t="s">
        <v>14</v>
      </c>
      <c r="C150" s="183">
        <v>24</v>
      </c>
      <c r="D150" s="183">
        <v>9</v>
      </c>
      <c r="E150" s="183">
        <v>18</v>
      </c>
      <c r="F150" s="183">
        <v>24</v>
      </c>
    </row>
    <row r="151" spans="1:6" x14ac:dyDescent="0.25">
      <c r="A151" s="7" t="s">
        <v>95</v>
      </c>
      <c r="B151" s="7" t="s">
        <v>14</v>
      </c>
      <c r="C151" s="183">
        <v>13</v>
      </c>
      <c r="D151" s="183">
        <v>1</v>
      </c>
      <c r="E151" s="183">
        <v>3</v>
      </c>
      <c r="F151" s="183">
        <v>5</v>
      </c>
    </row>
    <row r="152" spans="1:6" x14ac:dyDescent="0.25">
      <c r="A152" s="7" t="s">
        <v>172</v>
      </c>
      <c r="B152" s="7" t="s">
        <v>14</v>
      </c>
      <c r="C152" s="183">
        <v>51</v>
      </c>
      <c r="D152" s="183">
        <v>21</v>
      </c>
      <c r="E152" s="183">
        <v>33</v>
      </c>
      <c r="F152" s="183">
        <v>35</v>
      </c>
    </row>
    <row r="153" spans="1:6" x14ac:dyDescent="0.25">
      <c r="A153" s="7" t="s">
        <v>119</v>
      </c>
      <c r="B153" s="7" t="s">
        <v>14</v>
      </c>
      <c r="C153" s="183">
        <v>65</v>
      </c>
      <c r="D153" s="183">
        <v>48</v>
      </c>
      <c r="E153" s="183">
        <v>65</v>
      </c>
      <c r="F153" s="183">
        <v>65</v>
      </c>
    </row>
    <row r="154" spans="1:6" x14ac:dyDescent="0.25">
      <c r="A154" s="7" t="s">
        <v>162</v>
      </c>
      <c r="B154" s="7" t="s">
        <v>14</v>
      </c>
      <c r="C154" s="183">
        <v>17</v>
      </c>
      <c r="D154" s="183">
        <v>12</v>
      </c>
      <c r="E154" s="183">
        <v>17</v>
      </c>
      <c r="F154" s="183">
        <v>17</v>
      </c>
    </row>
    <row r="155" spans="1:6" x14ac:dyDescent="0.25">
      <c r="A155" s="7" t="s">
        <v>143</v>
      </c>
      <c r="B155" s="7" t="s">
        <v>144</v>
      </c>
      <c r="C155" s="183">
        <v>37</v>
      </c>
      <c r="D155" s="183">
        <v>29</v>
      </c>
      <c r="E155" s="183">
        <v>30</v>
      </c>
      <c r="F155" s="183">
        <v>30</v>
      </c>
    </row>
    <row r="156" spans="1:6" x14ac:dyDescent="0.25">
      <c r="A156" s="7" t="s">
        <v>143</v>
      </c>
      <c r="B156" s="7" t="s">
        <v>14</v>
      </c>
      <c r="C156" s="183">
        <v>31</v>
      </c>
      <c r="D156" s="183">
        <v>26</v>
      </c>
      <c r="E156" s="183">
        <v>27</v>
      </c>
      <c r="F156" s="183">
        <v>27</v>
      </c>
    </row>
    <row r="157" spans="1:6" x14ac:dyDescent="0.25">
      <c r="A157" s="7" t="s">
        <v>143</v>
      </c>
      <c r="B157" s="7" t="s">
        <v>901</v>
      </c>
      <c r="C157" s="183">
        <v>83</v>
      </c>
      <c r="D157" s="183">
        <v>73</v>
      </c>
      <c r="E157" s="183">
        <v>77</v>
      </c>
      <c r="F157" s="183">
        <v>77</v>
      </c>
    </row>
    <row r="158" spans="1:6" x14ac:dyDescent="0.25">
      <c r="A158" s="7" t="s">
        <v>104</v>
      </c>
      <c r="B158" s="7" t="s">
        <v>14</v>
      </c>
      <c r="C158" s="183">
        <v>76</v>
      </c>
      <c r="D158" s="183">
        <v>59</v>
      </c>
      <c r="E158" s="183">
        <v>63</v>
      </c>
      <c r="F158" s="183">
        <v>64</v>
      </c>
    </row>
    <row r="159" spans="1:6" x14ac:dyDescent="0.25">
      <c r="A159" s="7" t="s">
        <v>188</v>
      </c>
      <c r="B159" s="7" t="s">
        <v>14</v>
      </c>
      <c r="C159" s="183">
        <v>18</v>
      </c>
      <c r="D159" s="183">
        <v>9</v>
      </c>
      <c r="E159" s="183">
        <v>11</v>
      </c>
      <c r="F159" s="183">
        <v>11</v>
      </c>
    </row>
    <row r="160" spans="1:6" x14ac:dyDescent="0.25">
      <c r="A160" s="7" t="s">
        <v>87</v>
      </c>
      <c r="B160" s="7" t="s">
        <v>14</v>
      </c>
      <c r="C160" s="183">
        <v>26</v>
      </c>
      <c r="D160" s="183">
        <v>9</v>
      </c>
      <c r="E160" s="183">
        <v>18</v>
      </c>
      <c r="F160" s="183">
        <v>22</v>
      </c>
    </row>
    <row r="161" spans="1:6" x14ac:dyDescent="0.25">
      <c r="A161" s="7" t="s">
        <v>169</v>
      </c>
      <c r="B161" s="7" t="s">
        <v>14</v>
      </c>
      <c r="C161" s="183">
        <v>117</v>
      </c>
      <c r="D161" s="183">
        <v>80</v>
      </c>
      <c r="E161" s="183">
        <v>105</v>
      </c>
      <c r="F161" s="183">
        <v>110</v>
      </c>
    </row>
    <row r="162" spans="1:6" x14ac:dyDescent="0.25">
      <c r="A162" s="7" t="s">
        <v>82</v>
      </c>
      <c r="B162" s="7" t="s">
        <v>14</v>
      </c>
      <c r="C162" s="183">
        <v>159</v>
      </c>
      <c r="D162" s="183">
        <v>127</v>
      </c>
      <c r="E162" s="183">
        <v>140</v>
      </c>
      <c r="F162" s="183">
        <v>145</v>
      </c>
    </row>
    <row r="163" spans="1:6" x14ac:dyDescent="0.25">
      <c r="A163" s="7" t="s">
        <v>290</v>
      </c>
      <c r="B163" s="7" t="s">
        <v>14</v>
      </c>
      <c r="C163" s="183">
        <v>65</v>
      </c>
      <c r="D163" s="183">
        <v>45</v>
      </c>
      <c r="E163" s="183">
        <v>56</v>
      </c>
      <c r="F163" s="183">
        <v>58</v>
      </c>
    </row>
    <row r="164" spans="1:6" x14ac:dyDescent="0.25">
      <c r="A164" s="7" t="s">
        <v>72</v>
      </c>
      <c r="B164" s="7" t="s">
        <v>14</v>
      </c>
      <c r="C164" s="183">
        <v>26</v>
      </c>
      <c r="D164" s="183">
        <v>11</v>
      </c>
      <c r="E164" s="183">
        <v>18</v>
      </c>
      <c r="F164" s="183">
        <v>20</v>
      </c>
    </row>
    <row r="165" spans="1:6" x14ac:dyDescent="0.25">
      <c r="A165" s="7" t="s">
        <v>26</v>
      </c>
      <c r="B165" s="7" t="s">
        <v>14</v>
      </c>
      <c r="C165" s="183">
        <v>33</v>
      </c>
      <c r="D165" s="183">
        <v>19</v>
      </c>
      <c r="E165" s="183">
        <v>25</v>
      </c>
      <c r="F165" s="183">
        <v>26</v>
      </c>
    </row>
    <row r="166" spans="1:6" x14ac:dyDescent="0.25">
      <c r="A166" s="7" t="s">
        <v>88</v>
      </c>
      <c r="B166" s="7" t="s">
        <v>14</v>
      </c>
      <c r="C166" s="183">
        <v>20</v>
      </c>
      <c r="D166" s="183">
        <v>8</v>
      </c>
      <c r="E166" s="183">
        <v>9</v>
      </c>
      <c r="F166" s="183">
        <v>17</v>
      </c>
    </row>
    <row r="167" spans="1:6" x14ac:dyDescent="0.25">
      <c r="A167" s="7" t="s">
        <v>163</v>
      </c>
      <c r="B167" s="7" t="s">
        <v>35</v>
      </c>
      <c r="C167" s="183">
        <v>4</v>
      </c>
      <c r="D167" s="183">
        <v>0</v>
      </c>
      <c r="E167" s="183">
        <v>2</v>
      </c>
      <c r="F167" s="183">
        <v>3</v>
      </c>
    </row>
    <row r="168" spans="1:6" x14ac:dyDescent="0.25">
      <c r="A168" s="7" t="s">
        <v>134</v>
      </c>
      <c r="B168" s="7" t="s">
        <v>14</v>
      </c>
      <c r="C168" s="183">
        <v>25</v>
      </c>
      <c r="D168" s="183">
        <v>8</v>
      </c>
      <c r="E168" s="183">
        <v>10</v>
      </c>
      <c r="F168" s="183">
        <v>10</v>
      </c>
    </row>
    <row r="169" spans="1:6" x14ac:dyDescent="0.25">
      <c r="A169" s="7" t="s">
        <v>902</v>
      </c>
      <c r="B169" s="7" t="s">
        <v>14</v>
      </c>
      <c r="C169" s="183">
        <v>28</v>
      </c>
      <c r="D169" s="183">
        <v>19</v>
      </c>
      <c r="E169" s="183">
        <v>24</v>
      </c>
      <c r="F169" s="183">
        <v>25</v>
      </c>
    </row>
    <row r="170" spans="1:6" x14ac:dyDescent="0.25">
      <c r="A170" s="7" t="s">
        <v>97</v>
      </c>
      <c r="B170" s="7" t="s">
        <v>14</v>
      </c>
      <c r="C170" s="183">
        <v>48</v>
      </c>
      <c r="D170" s="183">
        <v>33</v>
      </c>
      <c r="E170" s="183">
        <v>36</v>
      </c>
      <c r="F170" s="183">
        <v>37</v>
      </c>
    </row>
    <row r="171" spans="1:6" x14ac:dyDescent="0.25">
      <c r="A171" s="7" t="s">
        <v>293</v>
      </c>
      <c r="B171" s="7" t="s">
        <v>35</v>
      </c>
      <c r="C171" s="183">
        <v>27</v>
      </c>
      <c r="D171" s="183">
        <v>5</v>
      </c>
      <c r="E171" s="183">
        <v>11</v>
      </c>
      <c r="F171" s="183">
        <v>15</v>
      </c>
    </row>
    <row r="172" spans="1:6" x14ac:dyDescent="0.25">
      <c r="A172" s="7" t="s">
        <v>41</v>
      </c>
      <c r="B172" s="7" t="s">
        <v>14</v>
      </c>
      <c r="C172" s="183">
        <v>48</v>
      </c>
      <c r="D172" s="183">
        <v>30</v>
      </c>
      <c r="E172" s="183">
        <v>40</v>
      </c>
      <c r="F172" s="183">
        <v>42</v>
      </c>
    </row>
    <row r="173" spans="1:6" x14ac:dyDescent="0.25">
      <c r="A173" s="7" t="s">
        <v>71</v>
      </c>
      <c r="B173" s="7" t="s">
        <v>14</v>
      </c>
      <c r="C173" s="183">
        <v>73</v>
      </c>
      <c r="D173" s="183">
        <v>7</v>
      </c>
      <c r="E173" s="183">
        <v>42</v>
      </c>
      <c r="F173" s="183">
        <v>47</v>
      </c>
    </row>
    <row r="174" spans="1:6" x14ac:dyDescent="0.25">
      <c r="A174" s="7" t="s">
        <v>116</v>
      </c>
      <c r="B174" s="7" t="s">
        <v>14</v>
      </c>
      <c r="C174" s="183">
        <v>37</v>
      </c>
      <c r="D174" s="183">
        <v>8</v>
      </c>
      <c r="E174" s="183">
        <v>17</v>
      </c>
      <c r="F174" s="183">
        <v>21</v>
      </c>
    </row>
    <row r="175" spans="1:6" x14ac:dyDescent="0.25">
      <c r="A175" s="7" t="s">
        <v>17</v>
      </c>
      <c r="B175" s="7" t="s">
        <v>18</v>
      </c>
      <c r="C175" s="183">
        <v>100</v>
      </c>
      <c r="D175" s="183">
        <v>92</v>
      </c>
      <c r="E175" s="183">
        <v>95</v>
      </c>
      <c r="F175" s="183">
        <v>95</v>
      </c>
    </row>
    <row r="176" spans="1:6" x14ac:dyDescent="0.25">
      <c r="A176" s="7" t="s">
        <v>27</v>
      </c>
      <c r="B176" s="7" t="s">
        <v>14</v>
      </c>
      <c r="C176" s="183">
        <v>35</v>
      </c>
      <c r="D176" s="183">
        <v>22</v>
      </c>
      <c r="E176" s="183">
        <v>25</v>
      </c>
      <c r="F176" s="183">
        <v>25</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7"/>
  <sheetViews>
    <sheetView workbookViewId="0">
      <selection activeCell="K15" sqref="K15"/>
    </sheetView>
  </sheetViews>
  <sheetFormatPr defaultRowHeight="15" x14ac:dyDescent="0.25"/>
  <cols>
    <col min="1" max="1" width="26.42578125" customWidth="1"/>
  </cols>
  <sheetData>
    <row r="1" spans="1:19" x14ac:dyDescent="0.25">
      <c r="A1" s="190" t="s">
        <v>3</v>
      </c>
      <c r="B1" s="190" t="s">
        <v>934</v>
      </c>
      <c r="C1" s="190" t="s">
        <v>935</v>
      </c>
      <c r="D1" s="190" t="s">
        <v>936</v>
      </c>
      <c r="E1" s="190" t="s">
        <v>937</v>
      </c>
      <c r="F1" s="190" t="s">
        <v>938</v>
      </c>
      <c r="G1" s="190" t="s">
        <v>939</v>
      </c>
      <c r="H1" s="190" t="s">
        <v>940</v>
      </c>
      <c r="I1" s="190" t="s">
        <v>941</v>
      </c>
      <c r="J1" s="190" t="s">
        <v>942</v>
      </c>
      <c r="K1" s="190" t="s">
        <v>943</v>
      </c>
      <c r="L1" s="190" t="s">
        <v>944</v>
      </c>
      <c r="M1" s="190" t="s">
        <v>945</v>
      </c>
      <c r="N1" s="190" t="s">
        <v>946</v>
      </c>
      <c r="O1" s="190" t="s">
        <v>947</v>
      </c>
      <c r="P1" s="190" t="s">
        <v>948</v>
      </c>
      <c r="Q1" s="190" t="s">
        <v>949</v>
      </c>
      <c r="R1" s="190" t="s">
        <v>950</v>
      </c>
      <c r="S1" s="190" t="s">
        <v>951</v>
      </c>
    </row>
    <row r="2" spans="1:19" x14ac:dyDescent="0.25">
      <c r="A2" s="18" t="s">
        <v>374</v>
      </c>
      <c r="B2" s="191" t="s">
        <v>644</v>
      </c>
      <c r="C2" s="191" t="s">
        <v>644</v>
      </c>
      <c r="D2" s="191" t="s">
        <v>644</v>
      </c>
      <c r="E2" s="191" t="s">
        <v>644</v>
      </c>
      <c r="F2" s="191" t="s">
        <v>644</v>
      </c>
      <c r="G2" s="191" t="s">
        <v>644</v>
      </c>
      <c r="H2" s="191" t="s">
        <v>644</v>
      </c>
      <c r="I2" s="191" t="s">
        <v>644</v>
      </c>
      <c r="J2" s="191" t="s">
        <v>644</v>
      </c>
      <c r="K2" s="191" t="s">
        <v>644</v>
      </c>
      <c r="L2" s="191" t="s">
        <v>644</v>
      </c>
      <c r="M2" s="191" t="s">
        <v>644</v>
      </c>
      <c r="N2" s="191" t="s">
        <v>644</v>
      </c>
      <c r="O2" s="191" t="s">
        <v>644</v>
      </c>
      <c r="P2" s="191" t="s">
        <v>644</v>
      </c>
      <c r="Q2" s="191" t="s">
        <v>644</v>
      </c>
      <c r="R2" s="191" t="s">
        <v>644</v>
      </c>
      <c r="S2" s="191" t="s">
        <v>644</v>
      </c>
    </row>
    <row r="3" spans="1:19" x14ac:dyDescent="0.25">
      <c r="A3" s="18" t="s">
        <v>375</v>
      </c>
      <c r="B3" s="191" t="s">
        <v>644</v>
      </c>
      <c r="C3" s="191" t="s">
        <v>644</v>
      </c>
      <c r="D3" s="191" t="s">
        <v>644</v>
      </c>
      <c r="E3" s="191" t="s">
        <v>644</v>
      </c>
      <c r="F3" s="191" t="s">
        <v>644</v>
      </c>
      <c r="G3" s="191" t="s">
        <v>644</v>
      </c>
      <c r="H3" s="191" t="s">
        <v>644</v>
      </c>
      <c r="I3" s="191" t="s">
        <v>644</v>
      </c>
      <c r="J3" s="191" t="s">
        <v>644</v>
      </c>
      <c r="K3" s="191" t="s">
        <v>644</v>
      </c>
      <c r="L3" s="191" t="s">
        <v>644</v>
      </c>
      <c r="M3" s="191" t="s">
        <v>644</v>
      </c>
      <c r="N3" s="191" t="s">
        <v>644</v>
      </c>
      <c r="O3" s="191" t="s">
        <v>644</v>
      </c>
      <c r="P3" s="191" t="s">
        <v>644</v>
      </c>
      <c r="Q3" s="191" t="s">
        <v>644</v>
      </c>
      <c r="R3" s="191" t="s">
        <v>644</v>
      </c>
      <c r="S3" s="191" t="s">
        <v>644</v>
      </c>
    </row>
    <row r="4" spans="1:19" x14ac:dyDescent="0.25">
      <c r="A4" s="18" t="s">
        <v>376</v>
      </c>
      <c r="B4" s="191" t="s">
        <v>644</v>
      </c>
      <c r="C4" s="191" t="s">
        <v>644</v>
      </c>
      <c r="D4" s="191" t="s">
        <v>644</v>
      </c>
      <c r="E4" s="191" t="s">
        <v>952</v>
      </c>
      <c r="F4" s="191" t="s">
        <v>644</v>
      </c>
      <c r="G4" s="191" t="s">
        <v>644</v>
      </c>
      <c r="H4" s="191" t="s">
        <v>644</v>
      </c>
      <c r="I4" s="191" t="s">
        <v>644</v>
      </c>
      <c r="J4" s="191" t="s">
        <v>644</v>
      </c>
      <c r="K4" s="191" t="s">
        <v>644</v>
      </c>
      <c r="L4" s="191" t="s">
        <v>644</v>
      </c>
      <c r="M4" s="191" t="s">
        <v>644</v>
      </c>
      <c r="N4" s="191" t="s">
        <v>644</v>
      </c>
      <c r="O4" s="191" t="s">
        <v>644</v>
      </c>
      <c r="P4" s="191" t="s">
        <v>644</v>
      </c>
      <c r="Q4" s="191" t="s">
        <v>644</v>
      </c>
      <c r="R4" s="191" t="s">
        <v>644</v>
      </c>
      <c r="S4" s="191" t="s">
        <v>644</v>
      </c>
    </row>
    <row r="5" spans="1:19" x14ac:dyDescent="0.25">
      <c r="A5" s="18" t="s">
        <v>377</v>
      </c>
      <c r="B5" s="191" t="s">
        <v>644</v>
      </c>
      <c r="C5" s="191" t="s">
        <v>644</v>
      </c>
      <c r="D5" s="191" t="s">
        <v>644</v>
      </c>
      <c r="E5" s="191" t="s">
        <v>644</v>
      </c>
      <c r="F5" s="191" t="s">
        <v>644</v>
      </c>
      <c r="G5" s="191" t="s">
        <v>644</v>
      </c>
      <c r="H5" s="191" t="s">
        <v>644</v>
      </c>
      <c r="I5" s="191" t="s">
        <v>644</v>
      </c>
      <c r="J5" s="191" t="s">
        <v>644</v>
      </c>
      <c r="K5" s="191" t="s">
        <v>644</v>
      </c>
      <c r="L5" s="191" t="s">
        <v>644</v>
      </c>
      <c r="M5" s="191" t="s">
        <v>644</v>
      </c>
      <c r="N5" s="191" t="s">
        <v>952</v>
      </c>
      <c r="O5" s="191" t="s">
        <v>644</v>
      </c>
      <c r="P5" s="191" t="s">
        <v>644</v>
      </c>
      <c r="Q5" s="191" t="s">
        <v>644</v>
      </c>
      <c r="R5" s="191" t="s">
        <v>644</v>
      </c>
      <c r="S5" s="191" t="s">
        <v>644</v>
      </c>
    </row>
    <row r="6" spans="1:19" x14ac:dyDescent="0.25">
      <c r="A6" s="18" t="s">
        <v>378</v>
      </c>
      <c r="B6" s="191" t="s">
        <v>644</v>
      </c>
      <c r="C6" s="191" t="s">
        <v>644</v>
      </c>
      <c r="D6" s="191" t="s">
        <v>644</v>
      </c>
      <c r="E6" s="191" t="s">
        <v>644</v>
      </c>
      <c r="F6" s="191" t="s">
        <v>644</v>
      </c>
      <c r="G6" s="191" t="s">
        <v>644</v>
      </c>
      <c r="H6" s="191" t="s">
        <v>644</v>
      </c>
      <c r="I6" s="191" t="s">
        <v>644</v>
      </c>
      <c r="J6" s="191" t="s">
        <v>644</v>
      </c>
      <c r="K6" s="191" t="s">
        <v>644</v>
      </c>
      <c r="L6" s="191" t="s">
        <v>644</v>
      </c>
      <c r="M6" s="191" t="s">
        <v>644</v>
      </c>
      <c r="N6" s="191" t="s">
        <v>644</v>
      </c>
      <c r="O6" s="191" t="s">
        <v>644</v>
      </c>
      <c r="P6" s="191" t="s">
        <v>644</v>
      </c>
      <c r="Q6" s="191" t="s">
        <v>644</v>
      </c>
      <c r="R6" s="191" t="s">
        <v>644</v>
      </c>
      <c r="S6" s="191" t="s">
        <v>644</v>
      </c>
    </row>
    <row r="7" spans="1:19" x14ac:dyDescent="0.25">
      <c r="A7" s="18" t="s">
        <v>379</v>
      </c>
      <c r="B7" s="191" t="s">
        <v>644</v>
      </c>
      <c r="C7" s="191" t="s">
        <v>644</v>
      </c>
      <c r="D7" s="191" t="s">
        <v>644</v>
      </c>
      <c r="E7" s="191" t="s">
        <v>644</v>
      </c>
      <c r="F7" s="191" t="s">
        <v>644</v>
      </c>
      <c r="G7" s="191" t="s">
        <v>644</v>
      </c>
      <c r="H7" s="191" t="s">
        <v>644</v>
      </c>
      <c r="I7" s="191" t="s">
        <v>644</v>
      </c>
      <c r="J7" s="191" t="s">
        <v>644</v>
      </c>
      <c r="K7" s="191" t="s">
        <v>644</v>
      </c>
      <c r="L7" s="191" t="s">
        <v>644</v>
      </c>
      <c r="M7" s="191" t="s">
        <v>644</v>
      </c>
      <c r="N7" s="191" t="s">
        <v>644</v>
      </c>
      <c r="O7" s="191" t="s">
        <v>644</v>
      </c>
      <c r="P7" s="191" t="s">
        <v>644</v>
      </c>
      <c r="Q7" s="191" t="s">
        <v>644</v>
      </c>
      <c r="R7" s="191" t="s">
        <v>644</v>
      </c>
      <c r="S7" s="191" t="s">
        <v>644</v>
      </c>
    </row>
    <row r="8" spans="1:19" x14ac:dyDescent="0.25">
      <c r="A8" s="18" t="s">
        <v>380</v>
      </c>
      <c r="B8" s="191" t="s">
        <v>644</v>
      </c>
      <c r="C8" s="191" t="s">
        <v>644</v>
      </c>
      <c r="D8" s="191" t="s">
        <v>644</v>
      </c>
      <c r="E8" s="191" t="s">
        <v>644</v>
      </c>
      <c r="F8" s="191" t="s">
        <v>644</v>
      </c>
      <c r="G8" s="191" t="s">
        <v>644</v>
      </c>
      <c r="H8" s="191" t="s">
        <v>644</v>
      </c>
      <c r="I8" s="191" t="s">
        <v>644</v>
      </c>
      <c r="J8" s="191" t="s">
        <v>644</v>
      </c>
      <c r="K8" s="191" t="s">
        <v>644</v>
      </c>
      <c r="L8" s="191" t="s">
        <v>644</v>
      </c>
      <c r="M8" s="191" t="s">
        <v>644</v>
      </c>
      <c r="N8" s="191" t="s">
        <v>644</v>
      </c>
      <c r="O8" s="191" t="s">
        <v>644</v>
      </c>
      <c r="P8" s="191" t="s">
        <v>644</v>
      </c>
      <c r="Q8" s="191" t="s">
        <v>644</v>
      </c>
      <c r="R8" s="191" t="s">
        <v>644</v>
      </c>
      <c r="S8" s="191" t="s">
        <v>644</v>
      </c>
    </row>
    <row r="9" spans="1:19" x14ac:dyDescent="0.25">
      <c r="A9" s="18" t="s">
        <v>381</v>
      </c>
      <c r="B9" s="191" t="s">
        <v>644</v>
      </c>
      <c r="C9" s="191" t="s">
        <v>644</v>
      </c>
      <c r="D9" s="191" t="s">
        <v>644</v>
      </c>
      <c r="E9" s="191" t="s">
        <v>644</v>
      </c>
      <c r="F9" s="191" t="s">
        <v>644</v>
      </c>
      <c r="G9" s="191" t="s">
        <v>644</v>
      </c>
      <c r="H9" s="191" t="s">
        <v>644</v>
      </c>
      <c r="I9" s="191" t="s">
        <v>644</v>
      </c>
      <c r="J9" s="191" t="s">
        <v>644</v>
      </c>
      <c r="K9" s="191" t="s">
        <v>644</v>
      </c>
      <c r="L9" s="191" t="s">
        <v>644</v>
      </c>
      <c r="M9" s="191" t="s">
        <v>644</v>
      </c>
      <c r="N9" s="191" t="s">
        <v>644</v>
      </c>
      <c r="O9" s="191" t="s">
        <v>644</v>
      </c>
      <c r="P9" s="191" t="s">
        <v>644</v>
      </c>
      <c r="Q9" s="191" t="s">
        <v>644</v>
      </c>
      <c r="R9" s="191" t="s">
        <v>644</v>
      </c>
      <c r="S9" s="191" t="s">
        <v>644</v>
      </c>
    </row>
    <row r="10" spans="1:19" x14ac:dyDescent="0.25">
      <c r="A10" s="18" t="s">
        <v>382</v>
      </c>
      <c r="B10" s="191" t="s">
        <v>644</v>
      </c>
      <c r="C10" s="191" t="s">
        <v>644</v>
      </c>
      <c r="D10" s="191" t="s">
        <v>644</v>
      </c>
      <c r="E10" s="191" t="s">
        <v>644</v>
      </c>
      <c r="F10" s="191" t="s">
        <v>644</v>
      </c>
      <c r="G10" s="191" t="s">
        <v>644</v>
      </c>
      <c r="H10" s="191" t="s">
        <v>644</v>
      </c>
      <c r="I10" s="191" t="s">
        <v>644</v>
      </c>
      <c r="J10" s="191" t="s">
        <v>644</v>
      </c>
      <c r="K10" s="191" t="s">
        <v>644</v>
      </c>
      <c r="L10" s="191" t="s">
        <v>644</v>
      </c>
      <c r="M10" s="191" t="s">
        <v>644</v>
      </c>
      <c r="N10" s="191" t="s">
        <v>644</v>
      </c>
      <c r="O10" s="191" t="s">
        <v>644</v>
      </c>
      <c r="P10" s="191" t="s">
        <v>644</v>
      </c>
      <c r="Q10" s="191" t="s">
        <v>644</v>
      </c>
      <c r="R10" s="191" t="s">
        <v>644</v>
      </c>
      <c r="S10" s="191" t="s">
        <v>644</v>
      </c>
    </row>
    <row r="11" spans="1:19" x14ac:dyDescent="0.25">
      <c r="A11" s="18" t="s">
        <v>383</v>
      </c>
      <c r="B11" s="191" t="s">
        <v>644</v>
      </c>
      <c r="C11" s="191" t="s">
        <v>644</v>
      </c>
      <c r="D11" s="191" t="s">
        <v>644</v>
      </c>
      <c r="E11" s="191" t="s">
        <v>644</v>
      </c>
      <c r="F11" s="191" t="s">
        <v>644</v>
      </c>
      <c r="G11" s="191" t="s">
        <v>644</v>
      </c>
      <c r="H11" s="191" t="s">
        <v>952</v>
      </c>
      <c r="I11" s="191" t="s">
        <v>644</v>
      </c>
      <c r="J11" s="191" t="s">
        <v>644</v>
      </c>
      <c r="K11" s="191" t="s">
        <v>644</v>
      </c>
      <c r="L11" s="191" t="s">
        <v>644</v>
      </c>
      <c r="M11" s="191" t="s">
        <v>644</v>
      </c>
      <c r="N11" s="191" t="s">
        <v>644</v>
      </c>
      <c r="O11" s="191" t="s">
        <v>644</v>
      </c>
      <c r="P11" s="191" t="s">
        <v>644</v>
      </c>
      <c r="Q11" s="191" t="s">
        <v>644</v>
      </c>
      <c r="R11" s="191" t="s">
        <v>644</v>
      </c>
      <c r="S11" s="191" t="s">
        <v>644</v>
      </c>
    </row>
    <row r="12" spans="1:19" x14ac:dyDescent="0.25">
      <c r="A12" s="18" t="s">
        <v>384</v>
      </c>
      <c r="B12" s="191" t="s">
        <v>644</v>
      </c>
      <c r="C12" s="191" t="s">
        <v>644</v>
      </c>
      <c r="D12" s="191" t="s">
        <v>644</v>
      </c>
      <c r="E12" s="191" t="s">
        <v>644</v>
      </c>
      <c r="F12" s="191" t="s">
        <v>644</v>
      </c>
      <c r="G12" s="191" t="s">
        <v>644</v>
      </c>
      <c r="H12" s="191" t="s">
        <v>644</v>
      </c>
      <c r="I12" s="191" t="s">
        <v>644</v>
      </c>
      <c r="J12" s="191" t="s">
        <v>644</v>
      </c>
      <c r="K12" s="191" t="s">
        <v>644</v>
      </c>
      <c r="L12" s="191" t="s">
        <v>644</v>
      </c>
      <c r="M12" s="191" t="s">
        <v>644</v>
      </c>
      <c r="N12" s="191" t="s">
        <v>644</v>
      </c>
      <c r="O12" s="191" t="s">
        <v>644</v>
      </c>
      <c r="P12" s="191" t="s">
        <v>644</v>
      </c>
      <c r="Q12" s="191" t="s">
        <v>644</v>
      </c>
      <c r="R12" s="191" t="s">
        <v>644</v>
      </c>
      <c r="S12" s="191" t="s">
        <v>644</v>
      </c>
    </row>
    <row r="13" spans="1:19" x14ac:dyDescent="0.25">
      <c r="A13" s="18" t="s">
        <v>385</v>
      </c>
      <c r="B13" s="191" t="s">
        <v>644</v>
      </c>
      <c r="C13" s="191" t="s">
        <v>644</v>
      </c>
      <c r="D13" s="191" t="s">
        <v>644</v>
      </c>
      <c r="E13" s="191" t="s">
        <v>644</v>
      </c>
      <c r="F13" s="191" t="s">
        <v>644</v>
      </c>
      <c r="G13" s="191" t="s">
        <v>644</v>
      </c>
      <c r="H13" s="191" t="s">
        <v>644</v>
      </c>
      <c r="I13" s="191" t="s">
        <v>644</v>
      </c>
      <c r="J13" s="191" t="s">
        <v>644</v>
      </c>
      <c r="K13" s="191" t="s">
        <v>644</v>
      </c>
      <c r="L13" s="191" t="s">
        <v>644</v>
      </c>
      <c r="M13" s="191" t="s">
        <v>644</v>
      </c>
      <c r="N13" s="191" t="s">
        <v>644</v>
      </c>
      <c r="O13" s="191" t="s">
        <v>644</v>
      </c>
      <c r="P13" s="191" t="s">
        <v>644</v>
      </c>
      <c r="Q13" s="191" t="s">
        <v>644</v>
      </c>
      <c r="R13" s="191" t="s">
        <v>644</v>
      </c>
      <c r="S13" s="191" t="s">
        <v>644</v>
      </c>
    </row>
    <row r="14" spans="1:19" x14ac:dyDescent="0.25">
      <c r="A14" s="18" t="s">
        <v>386</v>
      </c>
      <c r="B14" s="191" t="s">
        <v>644</v>
      </c>
      <c r="C14" s="191" t="s">
        <v>644</v>
      </c>
      <c r="D14" s="191" t="s">
        <v>644</v>
      </c>
      <c r="E14" s="191" t="s">
        <v>644</v>
      </c>
      <c r="F14" s="191" t="s">
        <v>644</v>
      </c>
      <c r="G14" s="191" t="s">
        <v>644</v>
      </c>
      <c r="H14" s="191" t="s">
        <v>644</v>
      </c>
      <c r="I14" s="191" t="s">
        <v>644</v>
      </c>
      <c r="J14" s="191" t="s">
        <v>644</v>
      </c>
      <c r="K14" s="191" t="s">
        <v>644</v>
      </c>
      <c r="L14" s="191" t="s">
        <v>644</v>
      </c>
      <c r="M14" s="191" t="s">
        <v>644</v>
      </c>
      <c r="N14" s="191" t="s">
        <v>644</v>
      </c>
      <c r="O14" s="191" t="s">
        <v>644</v>
      </c>
      <c r="P14" s="191" t="s">
        <v>644</v>
      </c>
      <c r="Q14" s="191" t="s">
        <v>644</v>
      </c>
      <c r="R14" s="191" t="s">
        <v>644</v>
      </c>
      <c r="S14" s="191" t="s">
        <v>644</v>
      </c>
    </row>
    <row r="15" spans="1:19" x14ac:dyDescent="0.25">
      <c r="A15" s="18" t="s">
        <v>387</v>
      </c>
      <c r="B15" s="191" t="s">
        <v>644</v>
      </c>
      <c r="C15" s="191" t="s">
        <v>644</v>
      </c>
      <c r="D15" s="191" t="s">
        <v>644</v>
      </c>
      <c r="E15" s="191" t="s">
        <v>644</v>
      </c>
      <c r="F15" s="191" t="s">
        <v>644</v>
      </c>
      <c r="G15" s="191" t="s">
        <v>644</v>
      </c>
      <c r="H15" s="191" t="s">
        <v>644</v>
      </c>
      <c r="I15" s="191" t="s">
        <v>644</v>
      </c>
      <c r="J15" s="191" t="s">
        <v>644</v>
      </c>
      <c r="K15" s="191" t="s">
        <v>644</v>
      </c>
      <c r="L15" s="191" t="s">
        <v>644</v>
      </c>
      <c r="M15" s="191" t="s">
        <v>644</v>
      </c>
      <c r="N15" s="191" t="s">
        <v>644</v>
      </c>
      <c r="O15" s="191" t="s">
        <v>644</v>
      </c>
      <c r="P15" s="191" t="s">
        <v>644</v>
      </c>
      <c r="Q15" s="191" t="s">
        <v>644</v>
      </c>
      <c r="R15" s="191" t="s">
        <v>644</v>
      </c>
      <c r="S15" s="191" t="s">
        <v>644</v>
      </c>
    </row>
    <row r="16" spans="1:19" x14ac:dyDescent="0.25">
      <c r="A16" s="18" t="s">
        <v>388</v>
      </c>
      <c r="B16" s="191" t="s">
        <v>644</v>
      </c>
      <c r="C16" s="191" t="s">
        <v>644</v>
      </c>
      <c r="D16" s="191" t="s">
        <v>644</v>
      </c>
      <c r="E16" s="191" t="s">
        <v>644</v>
      </c>
      <c r="F16" s="191" t="s">
        <v>644</v>
      </c>
      <c r="G16" s="191" t="s">
        <v>644</v>
      </c>
      <c r="H16" s="191" t="s">
        <v>644</v>
      </c>
      <c r="I16" s="191" t="s">
        <v>644</v>
      </c>
      <c r="J16" s="191" t="s">
        <v>644</v>
      </c>
      <c r="K16" s="191" t="s">
        <v>644</v>
      </c>
      <c r="L16" s="191" t="s">
        <v>644</v>
      </c>
      <c r="M16" s="191" t="s">
        <v>644</v>
      </c>
      <c r="N16" s="191" t="s">
        <v>644</v>
      </c>
      <c r="O16" s="191" t="s">
        <v>644</v>
      </c>
      <c r="P16" s="191" t="s">
        <v>644</v>
      </c>
      <c r="Q16" s="191" t="s">
        <v>644</v>
      </c>
      <c r="R16" s="191" t="s">
        <v>644</v>
      </c>
      <c r="S16" s="191" t="s">
        <v>644</v>
      </c>
    </row>
    <row r="17" spans="1:19" x14ac:dyDescent="0.25">
      <c r="A17" s="18" t="s">
        <v>389</v>
      </c>
      <c r="B17" s="191" t="s">
        <v>644</v>
      </c>
      <c r="C17" s="191" t="s">
        <v>644</v>
      </c>
      <c r="D17" s="191" t="s">
        <v>644</v>
      </c>
      <c r="E17" s="191" t="s">
        <v>644</v>
      </c>
      <c r="F17" s="191" t="s">
        <v>644</v>
      </c>
      <c r="G17" s="191" t="s">
        <v>644</v>
      </c>
      <c r="H17" s="191" t="s">
        <v>644</v>
      </c>
      <c r="I17" s="191" t="s">
        <v>644</v>
      </c>
      <c r="J17" s="191" t="s">
        <v>644</v>
      </c>
      <c r="K17" s="191" t="s">
        <v>644</v>
      </c>
      <c r="L17" s="191" t="s">
        <v>644</v>
      </c>
      <c r="M17" s="191" t="s">
        <v>644</v>
      </c>
      <c r="N17" s="191" t="s">
        <v>644</v>
      </c>
      <c r="O17" s="191" t="s">
        <v>644</v>
      </c>
      <c r="P17" s="191" t="s">
        <v>644</v>
      </c>
      <c r="Q17" s="191" t="s">
        <v>644</v>
      </c>
      <c r="R17" s="191" t="s">
        <v>644</v>
      </c>
      <c r="S17" s="191" t="s">
        <v>644</v>
      </c>
    </row>
    <row r="18" spans="1:19" x14ac:dyDescent="0.25">
      <c r="A18" s="18" t="s">
        <v>390</v>
      </c>
      <c r="B18" s="191" t="s">
        <v>644</v>
      </c>
      <c r="C18" s="191" t="s">
        <v>644</v>
      </c>
      <c r="D18" s="191" t="s">
        <v>644</v>
      </c>
      <c r="E18" s="191" t="s">
        <v>644</v>
      </c>
      <c r="F18" s="191" t="s">
        <v>644</v>
      </c>
      <c r="G18" s="191" t="s">
        <v>644</v>
      </c>
      <c r="H18" s="191" t="s">
        <v>644</v>
      </c>
      <c r="I18" s="191" t="s">
        <v>644</v>
      </c>
      <c r="J18" s="191" t="s">
        <v>644</v>
      </c>
      <c r="K18" s="191" t="s">
        <v>644</v>
      </c>
      <c r="L18" s="191" t="s">
        <v>644</v>
      </c>
      <c r="M18" s="191" t="s">
        <v>644</v>
      </c>
      <c r="N18" s="191" t="s">
        <v>644</v>
      </c>
      <c r="O18" s="191" t="s">
        <v>644</v>
      </c>
      <c r="P18" s="191" t="s">
        <v>644</v>
      </c>
      <c r="Q18" s="191" t="s">
        <v>644</v>
      </c>
      <c r="R18" s="191" t="s">
        <v>644</v>
      </c>
      <c r="S18" s="191" t="s">
        <v>644</v>
      </c>
    </row>
    <row r="19" spans="1:19" x14ac:dyDescent="0.25">
      <c r="A19" s="18" t="s">
        <v>391</v>
      </c>
      <c r="B19" s="191" t="s">
        <v>644</v>
      </c>
      <c r="C19" s="191" t="s">
        <v>644</v>
      </c>
      <c r="D19" s="191" t="s">
        <v>644</v>
      </c>
      <c r="E19" s="191" t="s">
        <v>644</v>
      </c>
      <c r="F19" s="191" t="s">
        <v>644</v>
      </c>
      <c r="G19" s="191" t="s">
        <v>644</v>
      </c>
      <c r="H19" s="191" t="s">
        <v>644</v>
      </c>
      <c r="I19" s="191" t="s">
        <v>644</v>
      </c>
      <c r="J19" s="191" t="s">
        <v>644</v>
      </c>
      <c r="K19" s="191" t="s">
        <v>644</v>
      </c>
      <c r="L19" s="191" t="s">
        <v>644</v>
      </c>
      <c r="M19" s="191" t="s">
        <v>644</v>
      </c>
      <c r="N19" s="191" t="s">
        <v>644</v>
      </c>
      <c r="O19" s="191" t="s">
        <v>644</v>
      </c>
      <c r="P19" s="191" t="s">
        <v>644</v>
      </c>
      <c r="Q19" s="191" t="s">
        <v>644</v>
      </c>
      <c r="R19" s="191" t="s">
        <v>644</v>
      </c>
      <c r="S19" s="191" t="s">
        <v>644</v>
      </c>
    </row>
    <row r="20" spans="1:19" x14ac:dyDescent="0.25">
      <c r="A20" s="18" t="s">
        <v>392</v>
      </c>
      <c r="B20" s="191" t="s">
        <v>644</v>
      </c>
      <c r="C20" s="191" t="s">
        <v>644</v>
      </c>
      <c r="D20" s="191" t="s">
        <v>644</v>
      </c>
      <c r="E20" s="191" t="s">
        <v>644</v>
      </c>
      <c r="F20" s="191" t="s">
        <v>644</v>
      </c>
      <c r="G20" s="191" t="s">
        <v>644</v>
      </c>
      <c r="H20" s="191" t="s">
        <v>644</v>
      </c>
      <c r="I20" s="191" t="s">
        <v>644</v>
      </c>
      <c r="J20" s="191" t="s">
        <v>644</v>
      </c>
      <c r="K20" s="191" t="s">
        <v>644</v>
      </c>
      <c r="L20" s="191" t="s">
        <v>644</v>
      </c>
      <c r="M20" s="191" t="s">
        <v>644</v>
      </c>
      <c r="N20" s="191" t="s">
        <v>644</v>
      </c>
      <c r="O20" s="191" t="s">
        <v>644</v>
      </c>
      <c r="P20" s="191" t="s">
        <v>644</v>
      </c>
      <c r="Q20" s="191" t="s">
        <v>644</v>
      </c>
      <c r="R20" s="191" t="s">
        <v>644</v>
      </c>
      <c r="S20" s="191" t="s">
        <v>644</v>
      </c>
    </row>
    <row r="21" spans="1:19" x14ac:dyDescent="0.25">
      <c r="A21" s="18" t="s">
        <v>393</v>
      </c>
      <c r="B21" s="191" t="s">
        <v>644</v>
      </c>
      <c r="C21" s="191" t="s">
        <v>644</v>
      </c>
      <c r="D21" s="191" t="s">
        <v>644</v>
      </c>
      <c r="E21" s="191" t="s">
        <v>644</v>
      </c>
      <c r="F21" s="191" t="s">
        <v>644</v>
      </c>
      <c r="G21" s="191" t="s">
        <v>644</v>
      </c>
      <c r="H21" s="191" t="s">
        <v>644</v>
      </c>
      <c r="I21" s="191" t="s">
        <v>644</v>
      </c>
      <c r="J21" s="191" t="s">
        <v>644</v>
      </c>
      <c r="K21" s="191" t="s">
        <v>644</v>
      </c>
      <c r="L21" s="191" t="s">
        <v>644</v>
      </c>
      <c r="M21" s="191" t="s">
        <v>644</v>
      </c>
      <c r="N21" s="191" t="s">
        <v>644</v>
      </c>
      <c r="O21" s="191" t="s">
        <v>644</v>
      </c>
      <c r="P21" s="191" t="s">
        <v>644</v>
      </c>
      <c r="Q21" s="191" t="s">
        <v>644</v>
      </c>
      <c r="R21" s="191" t="s">
        <v>644</v>
      </c>
      <c r="S21" s="191" t="s">
        <v>644</v>
      </c>
    </row>
    <row r="22" spans="1:19" x14ac:dyDescent="0.25">
      <c r="A22" s="18" t="s">
        <v>394</v>
      </c>
      <c r="B22" s="191" t="s">
        <v>644</v>
      </c>
      <c r="C22" s="191" t="s">
        <v>644</v>
      </c>
      <c r="D22" s="191" t="s">
        <v>644</v>
      </c>
      <c r="E22" s="191" t="s">
        <v>644</v>
      </c>
      <c r="F22" s="191" t="s">
        <v>644</v>
      </c>
      <c r="G22" s="191" t="s">
        <v>644</v>
      </c>
      <c r="H22" s="191" t="s">
        <v>644</v>
      </c>
      <c r="I22" s="191" t="s">
        <v>644</v>
      </c>
      <c r="J22" s="191" t="s">
        <v>644</v>
      </c>
      <c r="K22" s="191" t="s">
        <v>644</v>
      </c>
      <c r="L22" s="191" t="s">
        <v>644</v>
      </c>
      <c r="M22" s="191" t="s">
        <v>644</v>
      </c>
      <c r="N22" s="191" t="s">
        <v>644</v>
      </c>
      <c r="O22" s="191" t="s">
        <v>644</v>
      </c>
      <c r="P22" s="191" t="s">
        <v>644</v>
      </c>
      <c r="Q22" s="191" t="s">
        <v>644</v>
      </c>
      <c r="R22" s="191" t="s">
        <v>644</v>
      </c>
      <c r="S22" s="191" t="s">
        <v>644</v>
      </c>
    </row>
    <row r="23" spans="1:19" x14ac:dyDescent="0.25">
      <c r="A23" s="18" t="s">
        <v>395</v>
      </c>
      <c r="B23" s="191" t="s">
        <v>644</v>
      </c>
      <c r="C23" s="191" t="s">
        <v>644</v>
      </c>
      <c r="D23" s="191" t="s">
        <v>644</v>
      </c>
      <c r="E23" s="191" t="s">
        <v>644</v>
      </c>
      <c r="F23" s="191" t="s">
        <v>644</v>
      </c>
      <c r="G23" s="191" t="s">
        <v>644</v>
      </c>
      <c r="H23" s="191" t="s">
        <v>644</v>
      </c>
      <c r="I23" s="191" t="s">
        <v>952</v>
      </c>
      <c r="J23" s="191" t="s">
        <v>644</v>
      </c>
      <c r="K23" s="191" t="s">
        <v>644</v>
      </c>
      <c r="L23" s="191" t="s">
        <v>644</v>
      </c>
      <c r="M23" s="191" t="s">
        <v>644</v>
      </c>
      <c r="N23" s="191" t="s">
        <v>644</v>
      </c>
      <c r="O23" s="191" t="s">
        <v>644</v>
      </c>
      <c r="P23" s="191" t="s">
        <v>644</v>
      </c>
      <c r="Q23" s="191" t="s">
        <v>644</v>
      </c>
      <c r="R23" s="191" t="s">
        <v>952</v>
      </c>
      <c r="S23" s="191" t="s">
        <v>644</v>
      </c>
    </row>
    <row r="24" spans="1:19" x14ac:dyDescent="0.25">
      <c r="A24" s="18" t="s">
        <v>396</v>
      </c>
      <c r="B24" s="191" t="s">
        <v>644</v>
      </c>
      <c r="C24" s="191" t="s">
        <v>644</v>
      </c>
      <c r="D24" s="191" t="s">
        <v>644</v>
      </c>
      <c r="E24" s="191" t="s">
        <v>644</v>
      </c>
      <c r="F24" s="191" t="s">
        <v>644</v>
      </c>
      <c r="G24" s="191" t="s">
        <v>644</v>
      </c>
      <c r="H24" s="191" t="s">
        <v>644</v>
      </c>
      <c r="I24" s="191" t="s">
        <v>644</v>
      </c>
      <c r="J24" s="191" t="s">
        <v>644</v>
      </c>
      <c r="K24" s="191" t="s">
        <v>644</v>
      </c>
      <c r="L24" s="191" t="s">
        <v>644</v>
      </c>
      <c r="M24" s="191" t="s">
        <v>644</v>
      </c>
      <c r="N24" s="191" t="s">
        <v>644</v>
      </c>
      <c r="O24" s="191" t="s">
        <v>644</v>
      </c>
      <c r="P24" s="191" t="s">
        <v>644</v>
      </c>
      <c r="Q24" s="191" t="s">
        <v>644</v>
      </c>
      <c r="R24" s="191" t="s">
        <v>644</v>
      </c>
      <c r="S24" s="191" t="s">
        <v>644</v>
      </c>
    </row>
    <row r="25" spans="1:19" x14ac:dyDescent="0.25">
      <c r="A25" s="18" t="s">
        <v>397</v>
      </c>
      <c r="B25" s="191" t="s">
        <v>644</v>
      </c>
      <c r="C25" s="191" t="s">
        <v>644</v>
      </c>
      <c r="D25" s="191" t="s">
        <v>644</v>
      </c>
      <c r="E25" s="191" t="s">
        <v>644</v>
      </c>
      <c r="F25" s="191" t="s">
        <v>644</v>
      </c>
      <c r="G25" s="191" t="s">
        <v>644</v>
      </c>
      <c r="H25" s="191" t="s">
        <v>644</v>
      </c>
      <c r="I25" s="191" t="s">
        <v>644</v>
      </c>
      <c r="J25" s="191" t="s">
        <v>644</v>
      </c>
      <c r="K25" s="191" t="s">
        <v>644</v>
      </c>
      <c r="L25" s="191" t="s">
        <v>644</v>
      </c>
      <c r="M25" s="191" t="s">
        <v>644</v>
      </c>
      <c r="N25" s="191" t="s">
        <v>644</v>
      </c>
      <c r="O25" s="191" t="s">
        <v>644</v>
      </c>
      <c r="P25" s="191" t="s">
        <v>644</v>
      </c>
      <c r="Q25" s="191" t="s">
        <v>644</v>
      </c>
      <c r="R25" s="191" t="s">
        <v>644</v>
      </c>
      <c r="S25" s="191" t="s">
        <v>644</v>
      </c>
    </row>
    <row r="26" spans="1:19" x14ac:dyDescent="0.25">
      <c r="A26" s="18" t="s">
        <v>398</v>
      </c>
      <c r="B26" s="191" t="s">
        <v>644</v>
      </c>
      <c r="C26" s="191" t="s">
        <v>644</v>
      </c>
      <c r="D26" s="191" t="s">
        <v>644</v>
      </c>
      <c r="E26" s="191" t="s">
        <v>644</v>
      </c>
      <c r="F26" s="191" t="s">
        <v>644</v>
      </c>
      <c r="G26" s="191" t="s">
        <v>644</v>
      </c>
      <c r="H26" s="191" t="s">
        <v>644</v>
      </c>
      <c r="I26" s="191" t="s">
        <v>644</v>
      </c>
      <c r="J26" s="191" t="s">
        <v>644</v>
      </c>
      <c r="K26" s="191" t="s">
        <v>644</v>
      </c>
      <c r="L26" s="191" t="s">
        <v>644</v>
      </c>
      <c r="M26" s="191" t="s">
        <v>644</v>
      </c>
      <c r="N26" s="191" t="s">
        <v>644</v>
      </c>
      <c r="O26" s="191" t="s">
        <v>644</v>
      </c>
      <c r="P26" s="191" t="s">
        <v>644</v>
      </c>
      <c r="Q26" s="191" t="s">
        <v>644</v>
      </c>
      <c r="R26" s="191" t="s">
        <v>644</v>
      </c>
      <c r="S26" s="191" t="s">
        <v>644</v>
      </c>
    </row>
    <row r="27" spans="1:19" x14ac:dyDescent="0.25">
      <c r="A27" s="18" t="s">
        <v>399</v>
      </c>
      <c r="B27" s="191" t="s">
        <v>644</v>
      </c>
      <c r="C27" s="191" t="s">
        <v>644</v>
      </c>
      <c r="D27" s="191" t="s">
        <v>644</v>
      </c>
      <c r="E27" s="191" t="s">
        <v>644</v>
      </c>
      <c r="F27" s="191" t="s">
        <v>644</v>
      </c>
      <c r="G27" s="191" t="s">
        <v>644</v>
      </c>
      <c r="H27" s="191" t="s">
        <v>644</v>
      </c>
      <c r="I27" s="191" t="s">
        <v>644</v>
      </c>
      <c r="J27" s="191" t="s">
        <v>644</v>
      </c>
      <c r="K27" s="191" t="s">
        <v>644</v>
      </c>
      <c r="L27" s="191" t="s">
        <v>644</v>
      </c>
      <c r="M27" s="191" t="s">
        <v>644</v>
      </c>
      <c r="N27" s="191" t="s">
        <v>644</v>
      </c>
      <c r="O27" s="191" t="s">
        <v>644</v>
      </c>
      <c r="P27" s="191" t="s">
        <v>644</v>
      </c>
      <c r="Q27" s="191" t="s">
        <v>644</v>
      </c>
      <c r="R27" s="191" t="s">
        <v>644</v>
      </c>
      <c r="S27" s="191" t="s">
        <v>644</v>
      </c>
    </row>
    <row r="28" spans="1:19" x14ac:dyDescent="0.25">
      <c r="A28" s="18" t="s">
        <v>400</v>
      </c>
      <c r="B28" s="7" t="s">
        <v>644</v>
      </c>
      <c r="C28" s="7" t="s">
        <v>644</v>
      </c>
      <c r="D28" s="7" t="s">
        <v>644</v>
      </c>
      <c r="E28" s="7" t="s">
        <v>644</v>
      </c>
      <c r="F28" s="7" t="s">
        <v>644</v>
      </c>
      <c r="G28" s="7" t="s">
        <v>644</v>
      </c>
      <c r="H28" s="7" t="s">
        <v>644</v>
      </c>
      <c r="I28" s="7" t="s">
        <v>644</v>
      </c>
      <c r="J28" s="7" t="s">
        <v>644</v>
      </c>
      <c r="K28" s="7" t="s">
        <v>644</v>
      </c>
      <c r="L28" s="7" t="s">
        <v>644</v>
      </c>
      <c r="M28" s="7" t="s">
        <v>644</v>
      </c>
      <c r="N28" s="7" t="s">
        <v>644</v>
      </c>
      <c r="O28" s="7" t="s">
        <v>644</v>
      </c>
      <c r="P28" s="7" t="s">
        <v>644</v>
      </c>
      <c r="Q28" s="7" t="s">
        <v>644</v>
      </c>
      <c r="R28" s="7" t="s">
        <v>644</v>
      </c>
      <c r="S28" s="7" t="s">
        <v>952</v>
      </c>
    </row>
    <row r="29" spans="1:19" x14ac:dyDescent="0.25">
      <c r="A29" s="18" t="s">
        <v>401</v>
      </c>
      <c r="B29" s="191" t="s">
        <v>644</v>
      </c>
      <c r="C29" s="191" t="s">
        <v>644</v>
      </c>
      <c r="D29" s="191" t="s">
        <v>644</v>
      </c>
      <c r="E29" s="191" t="s">
        <v>644</v>
      </c>
      <c r="F29" s="191" t="s">
        <v>644</v>
      </c>
      <c r="G29" s="191" t="s">
        <v>644</v>
      </c>
      <c r="H29" s="191" t="s">
        <v>644</v>
      </c>
      <c r="I29" s="191" t="s">
        <v>644</v>
      </c>
      <c r="J29" s="191" t="s">
        <v>644</v>
      </c>
      <c r="K29" s="191" t="s">
        <v>644</v>
      </c>
      <c r="L29" s="191" t="s">
        <v>644</v>
      </c>
      <c r="M29" s="191" t="s">
        <v>644</v>
      </c>
      <c r="N29" s="191" t="s">
        <v>644</v>
      </c>
      <c r="O29" s="191" t="s">
        <v>644</v>
      </c>
      <c r="P29" s="191" t="s">
        <v>644</v>
      </c>
      <c r="Q29" s="191" t="s">
        <v>644</v>
      </c>
      <c r="R29" s="191" t="s">
        <v>644</v>
      </c>
      <c r="S29" s="191" t="s">
        <v>644</v>
      </c>
    </row>
    <row r="30" spans="1:19" x14ac:dyDescent="0.25">
      <c r="A30" s="18" t="s">
        <v>402</v>
      </c>
      <c r="B30" s="191" t="s">
        <v>952</v>
      </c>
      <c r="C30" s="191" t="s">
        <v>952</v>
      </c>
      <c r="D30" s="191" t="s">
        <v>952</v>
      </c>
      <c r="E30" s="191" t="s">
        <v>644</v>
      </c>
      <c r="F30" s="191" t="s">
        <v>644</v>
      </c>
      <c r="G30" s="191" t="s">
        <v>644</v>
      </c>
      <c r="H30" s="191" t="s">
        <v>644</v>
      </c>
      <c r="I30" s="191" t="s">
        <v>644</v>
      </c>
      <c r="J30" s="191" t="s">
        <v>644</v>
      </c>
      <c r="K30" s="191" t="s">
        <v>644</v>
      </c>
      <c r="L30" s="191" t="s">
        <v>644</v>
      </c>
      <c r="M30" s="191" t="s">
        <v>644</v>
      </c>
      <c r="N30" s="191" t="s">
        <v>952</v>
      </c>
      <c r="O30" s="191" t="s">
        <v>644</v>
      </c>
      <c r="P30" s="191" t="s">
        <v>644</v>
      </c>
      <c r="Q30" s="191" t="s">
        <v>644</v>
      </c>
      <c r="R30" s="191" t="s">
        <v>644</v>
      </c>
      <c r="S30" s="191" t="s">
        <v>952</v>
      </c>
    </row>
    <row r="31" spans="1:19" x14ac:dyDescent="0.25">
      <c r="A31" s="18" t="s">
        <v>403</v>
      </c>
      <c r="B31" s="191" t="s">
        <v>644</v>
      </c>
      <c r="C31" s="191" t="s">
        <v>644</v>
      </c>
      <c r="D31" s="191" t="s">
        <v>644</v>
      </c>
      <c r="E31" s="191" t="s">
        <v>644</v>
      </c>
      <c r="F31" s="191" t="s">
        <v>644</v>
      </c>
      <c r="G31" s="191" t="s">
        <v>644</v>
      </c>
      <c r="H31" s="191" t="s">
        <v>644</v>
      </c>
      <c r="I31" s="191" t="s">
        <v>644</v>
      </c>
      <c r="J31" s="191" t="s">
        <v>644</v>
      </c>
      <c r="K31" s="191" t="s">
        <v>644</v>
      </c>
      <c r="L31" s="191" t="s">
        <v>644</v>
      </c>
      <c r="M31" s="191" t="s">
        <v>644</v>
      </c>
      <c r="N31" s="191" t="s">
        <v>644</v>
      </c>
      <c r="O31" s="191" t="s">
        <v>644</v>
      </c>
      <c r="P31" s="191" t="s">
        <v>644</v>
      </c>
      <c r="Q31" s="191" t="s">
        <v>644</v>
      </c>
      <c r="R31" s="191" t="s">
        <v>644</v>
      </c>
      <c r="S31" s="191" t="s">
        <v>644</v>
      </c>
    </row>
    <row r="32" spans="1:19" x14ac:dyDescent="0.25">
      <c r="A32" s="18" t="s">
        <v>404</v>
      </c>
      <c r="B32" s="191" t="s">
        <v>952</v>
      </c>
      <c r="C32" s="191" t="s">
        <v>952</v>
      </c>
      <c r="D32" s="191" t="s">
        <v>952</v>
      </c>
      <c r="E32" s="191" t="s">
        <v>644</v>
      </c>
      <c r="F32" s="191" t="s">
        <v>644</v>
      </c>
      <c r="G32" s="191" t="s">
        <v>644</v>
      </c>
      <c r="H32" s="191" t="s">
        <v>952</v>
      </c>
      <c r="I32" s="191" t="s">
        <v>644</v>
      </c>
      <c r="J32" s="191" t="s">
        <v>952</v>
      </c>
      <c r="K32" s="191" t="s">
        <v>952</v>
      </c>
      <c r="L32" s="191" t="s">
        <v>952</v>
      </c>
      <c r="M32" s="191" t="s">
        <v>952</v>
      </c>
      <c r="N32" s="191" t="s">
        <v>952</v>
      </c>
      <c r="O32" s="191" t="s">
        <v>644</v>
      </c>
      <c r="P32" s="191" t="s">
        <v>644</v>
      </c>
      <c r="Q32" s="191" t="s">
        <v>644</v>
      </c>
      <c r="R32" s="191" t="s">
        <v>952</v>
      </c>
      <c r="S32" s="191" t="s">
        <v>644</v>
      </c>
    </row>
    <row r="33" spans="1:19" x14ac:dyDescent="0.25">
      <c r="A33" s="18" t="s">
        <v>405</v>
      </c>
      <c r="B33" s="191" t="s">
        <v>644</v>
      </c>
      <c r="C33" s="191" t="s">
        <v>644</v>
      </c>
      <c r="D33" s="191" t="s">
        <v>644</v>
      </c>
      <c r="E33" s="191" t="s">
        <v>644</v>
      </c>
      <c r="F33" s="191" t="s">
        <v>644</v>
      </c>
      <c r="G33" s="191" t="s">
        <v>644</v>
      </c>
      <c r="H33" s="191" t="s">
        <v>644</v>
      </c>
      <c r="I33" s="191" t="s">
        <v>644</v>
      </c>
      <c r="J33" s="191" t="s">
        <v>644</v>
      </c>
      <c r="K33" s="191" t="s">
        <v>644</v>
      </c>
      <c r="L33" s="191" t="s">
        <v>644</v>
      </c>
      <c r="M33" s="191" t="s">
        <v>644</v>
      </c>
      <c r="N33" s="191" t="s">
        <v>644</v>
      </c>
      <c r="O33" s="191" t="s">
        <v>644</v>
      </c>
      <c r="P33" s="191" t="s">
        <v>644</v>
      </c>
      <c r="Q33" s="191" t="s">
        <v>644</v>
      </c>
      <c r="R33" s="191" t="s">
        <v>644</v>
      </c>
      <c r="S33" s="191" t="s">
        <v>644</v>
      </c>
    </row>
    <row r="34" spans="1:19" x14ac:dyDescent="0.25">
      <c r="A34" s="18" t="s">
        <v>406</v>
      </c>
      <c r="B34" s="191" t="s">
        <v>644</v>
      </c>
      <c r="C34" s="191" t="s">
        <v>644</v>
      </c>
      <c r="D34" s="191" t="s">
        <v>644</v>
      </c>
      <c r="E34" s="191" t="s">
        <v>644</v>
      </c>
      <c r="F34" s="191" t="s">
        <v>644</v>
      </c>
      <c r="G34" s="191" t="s">
        <v>644</v>
      </c>
      <c r="H34" s="191" t="s">
        <v>644</v>
      </c>
      <c r="I34" s="191" t="s">
        <v>644</v>
      </c>
      <c r="J34" s="191" t="s">
        <v>644</v>
      </c>
      <c r="K34" s="191" t="s">
        <v>644</v>
      </c>
      <c r="L34" s="191" t="s">
        <v>644</v>
      </c>
      <c r="M34" s="191" t="s">
        <v>644</v>
      </c>
      <c r="N34" s="191" t="s">
        <v>644</v>
      </c>
      <c r="O34" s="191" t="s">
        <v>644</v>
      </c>
      <c r="P34" s="191" t="s">
        <v>644</v>
      </c>
      <c r="Q34" s="191" t="s">
        <v>644</v>
      </c>
      <c r="R34" s="191" t="s">
        <v>644</v>
      </c>
      <c r="S34" s="191" t="s">
        <v>644</v>
      </c>
    </row>
    <row r="35" spans="1:19" x14ac:dyDescent="0.25">
      <c r="A35" s="18" t="s">
        <v>407</v>
      </c>
      <c r="B35" s="191" t="s">
        <v>644</v>
      </c>
      <c r="C35" s="191" t="s">
        <v>644</v>
      </c>
      <c r="D35" s="191" t="s">
        <v>644</v>
      </c>
      <c r="E35" s="191" t="s">
        <v>644</v>
      </c>
      <c r="F35" s="191" t="s">
        <v>644</v>
      </c>
      <c r="G35" s="191" t="s">
        <v>644</v>
      </c>
      <c r="H35" s="191" t="s">
        <v>644</v>
      </c>
      <c r="I35" s="191" t="s">
        <v>644</v>
      </c>
      <c r="J35" s="191" t="s">
        <v>644</v>
      </c>
      <c r="K35" s="191" t="s">
        <v>644</v>
      </c>
      <c r="L35" s="191" t="s">
        <v>644</v>
      </c>
      <c r="M35" s="191" t="s">
        <v>644</v>
      </c>
      <c r="N35" s="191" t="s">
        <v>644</v>
      </c>
      <c r="O35" s="191" t="s">
        <v>644</v>
      </c>
      <c r="P35" s="191" t="s">
        <v>644</v>
      </c>
      <c r="Q35" s="191" t="s">
        <v>644</v>
      </c>
      <c r="R35" s="191" t="s">
        <v>644</v>
      </c>
      <c r="S35" s="191" t="s">
        <v>644</v>
      </c>
    </row>
    <row r="36" spans="1:19" x14ac:dyDescent="0.25">
      <c r="A36" s="18" t="s">
        <v>408</v>
      </c>
      <c r="B36" s="191" t="s">
        <v>644</v>
      </c>
      <c r="C36" s="191" t="s">
        <v>644</v>
      </c>
      <c r="D36" s="191" t="s">
        <v>644</v>
      </c>
      <c r="E36" s="191" t="s">
        <v>644</v>
      </c>
      <c r="F36" s="191" t="s">
        <v>644</v>
      </c>
      <c r="G36" s="191" t="s">
        <v>644</v>
      </c>
      <c r="H36" s="191" t="s">
        <v>952</v>
      </c>
      <c r="I36" s="191" t="s">
        <v>644</v>
      </c>
      <c r="J36" s="191" t="s">
        <v>644</v>
      </c>
      <c r="K36" s="191" t="s">
        <v>644</v>
      </c>
      <c r="L36" s="191" t="s">
        <v>952</v>
      </c>
      <c r="M36" s="191" t="s">
        <v>644</v>
      </c>
      <c r="N36" s="191" t="s">
        <v>644</v>
      </c>
      <c r="O36" s="191" t="s">
        <v>644</v>
      </c>
      <c r="P36" s="191" t="s">
        <v>644</v>
      </c>
      <c r="Q36" s="191" t="s">
        <v>644</v>
      </c>
      <c r="R36" s="191" t="s">
        <v>644</v>
      </c>
      <c r="S36" s="191" t="s">
        <v>644</v>
      </c>
    </row>
    <row r="37" spans="1:19" x14ac:dyDescent="0.25">
      <c r="A37" s="18" t="s">
        <v>409</v>
      </c>
      <c r="B37" s="191" t="s">
        <v>644</v>
      </c>
      <c r="C37" s="191" t="s">
        <v>644</v>
      </c>
      <c r="D37" s="191" t="s">
        <v>644</v>
      </c>
      <c r="E37" s="191" t="s">
        <v>644</v>
      </c>
      <c r="F37" s="191" t="s">
        <v>644</v>
      </c>
      <c r="G37" s="191" t="s">
        <v>644</v>
      </c>
      <c r="H37" s="191" t="s">
        <v>644</v>
      </c>
      <c r="I37" s="191" t="s">
        <v>644</v>
      </c>
      <c r="J37" s="191" t="s">
        <v>644</v>
      </c>
      <c r="K37" s="191" t="s">
        <v>644</v>
      </c>
      <c r="L37" s="191" t="s">
        <v>644</v>
      </c>
      <c r="M37" s="191" t="s">
        <v>644</v>
      </c>
      <c r="N37" s="191" t="s">
        <v>644</v>
      </c>
      <c r="O37" s="191" t="s">
        <v>644</v>
      </c>
      <c r="P37" s="191" t="s">
        <v>644</v>
      </c>
      <c r="Q37" s="191" t="s">
        <v>644</v>
      </c>
      <c r="R37" s="191" t="s">
        <v>644</v>
      </c>
      <c r="S37" s="191" t="s">
        <v>644</v>
      </c>
    </row>
    <row r="38" spans="1:19" x14ac:dyDescent="0.25">
      <c r="A38" s="18" t="s">
        <v>410</v>
      </c>
      <c r="B38" s="191" t="s">
        <v>644</v>
      </c>
      <c r="C38" s="191" t="s">
        <v>644</v>
      </c>
      <c r="D38" s="191" t="s">
        <v>952</v>
      </c>
      <c r="E38" s="191" t="s">
        <v>644</v>
      </c>
      <c r="F38" s="191" t="s">
        <v>644</v>
      </c>
      <c r="G38" s="191" t="s">
        <v>644</v>
      </c>
      <c r="H38" s="191" t="s">
        <v>644</v>
      </c>
      <c r="I38" s="191" t="s">
        <v>644</v>
      </c>
      <c r="J38" s="191" t="s">
        <v>644</v>
      </c>
      <c r="K38" s="191" t="s">
        <v>644</v>
      </c>
      <c r="L38" s="191" t="s">
        <v>644</v>
      </c>
      <c r="M38" s="191" t="s">
        <v>644</v>
      </c>
      <c r="N38" s="191" t="s">
        <v>952</v>
      </c>
      <c r="O38" s="191" t="s">
        <v>644</v>
      </c>
      <c r="P38" s="191" t="s">
        <v>644</v>
      </c>
      <c r="Q38" s="191" t="s">
        <v>644</v>
      </c>
      <c r="R38" s="191" t="s">
        <v>952</v>
      </c>
      <c r="S38" s="191" t="s">
        <v>644</v>
      </c>
    </row>
    <row r="39" spans="1:19" x14ac:dyDescent="0.25">
      <c r="A39" s="18" t="s">
        <v>411</v>
      </c>
      <c r="B39" s="191" t="s">
        <v>644</v>
      </c>
      <c r="C39" s="191" t="s">
        <v>644</v>
      </c>
      <c r="D39" s="191" t="s">
        <v>644</v>
      </c>
      <c r="E39" s="191" t="s">
        <v>644</v>
      </c>
      <c r="F39" s="191" t="s">
        <v>644</v>
      </c>
      <c r="G39" s="191" t="s">
        <v>644</v>
      </c>
      <c r="H39" s="191" t="s">
        <v>644</v>
      </c>
      <c r="I39" s="191" t="s">
        <v>644</v>
      </c>
      <c r="J39" s="191" t="s">
        <v>644</v>
      </c>
      <c r="K39" s="191" t="s">
        <v>644</v>
      </c>
      <c r="L39" s="191" t="s">
        <v>644</v>
      </c>
      <c r="M39" s="191" t="s">
        <v>644</v>
      </c>
      <c r="N39" s="191" t="s">
        <v>644</v>
      </c>
      <c r="O39" s="191" t="s">
        <v>644</v>
      </c>
      <c r="P39" s="191" t="s">
        <v>644</v>
      </c>
      <c r="Q39" s="191" t="s">
        <v>644</v>
      </c>
      <c r="R39" s="191" t="s">
        <v>644</v>
      </c>
      <c r="S39" s="191" t="s">
        <v>644</v>
      </c>
    </row>
    <row r="40" spans="1:19" x14ac:dyDescent="0.25">
      <c r="A40" s="18" t="s">
        <v>412</v>
      </c>
      <c r="B40" s="191" t="s">
        <v>644</v>
      </c>
      <c r="C40" s="191" t="s">
        <v>644</v>
      </c>
      <c r="D40" s="191" t="s">
        <v>644</v>
      </c>
      <c r="E40" s="191" t="s">
        <v>644</v>
      </c>
      <c r="F40" s="191" t="s">
        <v>644</v>
      </c>
      <c r="G40" s="191" t="s">
        <v>644</v>
      </c>
      <c r="H40" s="191" t="s">
        <v>644</v>
      </c>
      <c r="I40" s="191" t="s">
        <v>644</v>
      </c>
      <c r="J40" s="191" t="s">
        <v>644</v>
      </c>
      <c r="K40" s="191" t="s">
        <v>644</v>
      </c>
      <c r="L40" s="191" t="s">
        <v>644</v>
      </c>
      <c r="M40" s="191" t="s">
        <v>644</v>
      </c>
      <c r="N40" s="191" t="s">
        <v>644</v>
      </c>
      <c r="O40" s="191" t="s">
        <v>644</v>
      </c>
      <c r="P40" s="191" t="s">
        <v>644</v>
      </c>
      <c r="Q40" s="191" t="s">
        <v>644</v>
      </c>
      <c r="R40" s="191" t="s">
        <v>644</v>
      </c>
      <c r="S40" s="191" t="s">
        <v>644</v>
      </c>
    </row>
    <row r="41" spans="1:19" x14ac:dyDescent="0.25">
      <c r="A41" s="18" t="s">
        <v>413</v>
      </c>
      <c r="B41" s="191" t="s">
        <v>644</v>
      </c>
      <c r="C41" s="191" t="s">
        <v>644</v>
      </c>
      <c r="D41" s="191" t="s">
        <v>644</v>
      </c>
      <c r="E41" s="191" t="s">
        <v>644</v>
      </c>
      <c r="F41" s="191" t="s">
        <v>644</v>
      </c>
      <c r="G41" s="191" t="s">
        <v>644</v>
      </c>
      <c r="H41" s="191" t="s">
        <v>644</v>
      </c>
      <c r="I41" s="191" t="s">
        <v>644</v>
      </c>
      <c r="J41" s="191" t="s">
        <v>644</v>
      </c>
      <c r="K41" s="191" t="s">
        <v>644</v>
      </c>
      <c r="L41" s="191" t="s">
        <v>644</v>
      </c>
      <c r="M41" s="191" t="s">
        <v>644</v>
      </c>
      <c r="N41" s="191" t="s">
        <v>644</v>
      </c>
      <c r="O41" s="191" t="s">
        <v>644</v>
      </c>
      <c r="P41" s="191" t="s">
        <v>644</v>
      </c>
      <c r="Q41" s="191" t="s">
        <v>644</v>
      </c>
      <c r="R41" s="191" t="s">
        <v>644</v>
      </c>
      <c r="S41" s="191" t="s">
        <v>644</v>
      </c>
    </row>
    <row r="42" spans="1:19" x14ac:dyDescent="0.25">
      <c r="A42" s="18" t="s">
        <v>414</v>
      </c>
      <c r="B42" s="191" t="s">
        <v>644</v>
      </c>
      <c r="C42" s="191" t="s">
        <v>644</v>
      </c>
      <c r="D42" s="191" t="s">
        <v>644</v>
      </c>
      <c r="E42" s="191" t="s">
        <v>952</v>
      </c>
      <c r="F42" s="191" t="s">
        <v>952</v>
      </c>
      <c r="G42" s="191" t="s">
        <v>644</v>
      </c>
      <c r="H42" s="191" t="s">
        <v>644</v>
      </c>
      <c r="I42" s="191" t="s">
        <v>644</v>
      </c>
      <c r="J42" s="191" t="s">
        <v>644</v>
      </c>
      <c r="K42" s="191" t="s">
        <v>644</v>
      </c>
      <c r="L42" s="191" t="s">
        <v>644</v>
      </c>
      <c r="M42" s="191" t="s">
        <v>644</v>
      </c>
      <c r="N42" s="191" t="s">
        <v>644</v>
      </c>
      <c r="O42" s="191" t="s">
        <v>644</v>
      </c>
      <c r="P42" s="191" t="s">
        <v>644</v>
      </c>
      <c r="Q42" s="191" t="s">
        <v>644</v>
      </c>
      <c r="R42" s="191" t="s">
        <v>644</v>
      </c>
      <c r="S42" s="191" t="s">
        <v>644</v>
      </c>
    </row>
    <row r="43" spans="1:19" x14ac:dyDescent="0.25">
      <c r="A43" s="18" t="s">
        <v>415</v>
      </c>
      <c r="B43" s="191" t="s">
        <v>644</v>
      </c>
      <c r="C43" s="191" t="s">
        <v>644</v>
      </c>
      <c r="D43" s="191" t="s">
        <v>644</v>
      </c>
      <c r="E43" s="191" t="s">
        <v>644</v>
      </c>
      <c r="F43" s="191" t="s">
        <v>644</v>
      </c>
      <c r="G43" s="191" t="s">
        <v>644</v>
      </c>
      <c r="H43" s="191" t="s">
        <v>952</v>
      </c>
      <c r="I43" s="191" t="s">
        <v>644</v>
      </c>
      <c r="J43" s="191" t="s">
        <v>644</v>
      </c>
      <c r="K43" s="191" t="s">
        <v>644</v>
      </c>
      <c r="L43" s="191" t="s">
        <v>644</v>
      </c>
      <c r="M43" s="191" t="s">
        <v>644</v>
      </c>
      <c r="N43" s="191" t="s">
        <v>644</v>
      </c>
      <c r="O43" s="191" t="s">
        <v>644</v>
      </c>
      <c r="P43" s="191" t="s">
        <v>644</v>
      </c>
      <c r="Q43" s="191" t="s">
        <v>644</v>
      </c>
      <c r="R43" s="191" t="s">
        <v>644</v>
      </c>
      <c r="S43" s="191" t="s">
        <v>644</v>
      </c>
    </row>
    <row r="44" spans="1:19" x14ac:dyDescent="0.25">
      <c r="A44" s="18" t="s">
        <v>416</v>
      </c>
      <c r="B44" s="191" t="s">
        <v>644</v>
      </c>
      <c r="C44" s="191" t="s">
        <v>644</v>
      </c>
      <c r="D44" s="191" t="s">
        <v>644</v>
      </c>
      <c r="E44" s="191" t="s">
        <v>644</v>
      </c>
      <c r="F44" s="191" t="s">
        <v>644</v>
      </c>
      <c r="G44" s="191" t="s">
        <v>644</v>
      </c>
      <c r="H44" s="191" t="s">
        <v>644</v>
      </c>
      <c r="I44" s="191" t="s">
        <v>644</v>
      </c>
      <c r="J44" s="191" t="s">
        <v>644</v>
      </c>
      <c r="K44" s="191" t="s">
        <v>644</v>
      </c>
      <c r="L44" s="191" t="s">
        <v>644</v>
      </c>
      <c r="M44" s="191" t="s">
        <v>644</v>
      </c>
      <c r="N44" s="191" t="s">
        <v>644</v>
      </c>
      <c r="O44" s="191" t="s">
        <v>644</v>
      </c>
      <c r="P44" s="191" t="s">
        <v>644</v>
      </c>
      <c r="Q44" s="191" t="s">
        <v>644</v>
      </c>
      <c r="R44" s="191" t="s">
        <v>644</v>
      </c>
      <c r="S44" s="191" t="s">
        <v>644</v>
      </c>
    </row>
    <row r="45" spans="1:19" x14ac:dyDescent="0.25">
      <c r="A45" s="18" t="s">
        <v>417</v>
      </c>
      <c r="B45" s="191" t="s">
        <v>644</v>
      </c>
      <c r="C45" s="191" t="s">
        <v>644</v>
      </c>
      <c r="D45" s="191" t="s">
        <v>644</v>
      </c>
      <c r="E45" s="191" t="s">
        <v>644</v>
      </c>
      <c r="F45" s="191" t="s">
        <v>644</v>
      </c>
      <c r="G45" s="191" t="s">
        <v>644</v>
      </c>
      <c r="H45" s="191" t="s">
        <v>644</v>
      </c>
      <c r="I45" s="191" t="s">
        <v>644</v>
      </c>
      <c r="J45" s="191" t="s">
        <v>644</v>
      </c>
      <c r="K45" s="191" t="s">
        <v>644</v>
      </c>
      <c r="L45" s="191" t="s">
        <v>952</v>
      </c>
      <c r="M45" s="191" t="s">
        <v>644</v>
      </c>
      <c r="N45" s="191" t="s">
        <v>644</v>
      </c>
      <c r="O45" s="191" t="s">
        <v>644</v>
      </c>
      <c r="P45" s="191" t="s">
        <v>644</v>
      </c>
      <c r="Q45" s="191" t="s">
        <v>644</v>
      </c>
      <c r="R45" s="191" t="s">
        <v>644</v>
      </c>
      <c r="S45" s="191" t="s">
        <v>644</v>
      </c>
    </row>
    <row r="46" spans="1:19" x14ac:dyDescent="0.25">
      <c r="A46" s="18" t="s">
        <v>418</v>
      </c>
      <c r="B46" s="191" t="s">
        <v>644</v>
      </c>
      <c r="C46" s="191" t="s">
        <v>644</v>
      </c>
      <c r="D46" s="191" t="s">
        <v>644</v>
      </c>
      <c r="E46" s="191" t="s">
        <v>644</v>
      </c>
      <c r="F46" s="191" t="s">
        <v>644</v>
      </c>
      <c r="G46" s="191" t="s">
        <v>644</v>
      </c>
      <c r="H46" s="191" t="s">
        <v>644</v>
      </c>
      <c r="I46" s="191" t="s">
        <v>644</v>
      </c>
      <c r="J46" s="191" t="s">
        <v>644</v>
      </c>
      <c r="K46" s="191" t="s">
        <v>644</v>
      </c>
      <c r="L46" s="191" t="s">
        <v>644</v>
      </c>
      <c r="M46" s="191" t="s">
        <v>644</v>
      </c>
      <c r="N46" s="191" t="s">
        <v>644</v>
      </c>
      <c r="O46" s="191" t="s">
        <v>644</v>
      </c>
      <c r="P46" s="191" t="s">
        <v>644</v>
      </c>
      <c r="Q46" s="191" t="s">
        <v>644</v>
      </c>
      <c r="R46" s="191" t="s">
        <v>644</v>
      </c>
      <c r="S46" s="191" t="s">
        <v>644</v>
      </c>
    </row>
    <row r="47" spans="1:19" x14ac:dyDescent="0.25">
      <c r="A47" s="18" t="s">
        <v>419</v>
      </c>
      <c r="B47" s="191" t="s">
        <v>644</v>
      </c>
      <c r="C47" s="191" t="s">
        <v>644</v>
      </c>
      <c r="D47" s="191" t="s">
        <v>644</v>
      </c>
      <c r="E47" s="191" t="s">
        <v>644</v>
      </c>
      <c r="F47" s="191" t="s">
        <v>644</v>
      </c>
      <c r="G47" s="191" t="s">
        <v>644</v>
      </c>
      <c r="H47" s="191" t="s">
        <v>644</v>
      </c>
      <c r="I47" s="191" t="s">
        <v>644</v>
      </c>
      <c r="J47" s="191" t="s">
        <v>644</v>
      </c>
      <c r="K47" s="191" t="s">
        <v>644</v>
      </c>
      <c r="L47" s="191" t="s">
        <v>644</v>
      </c>
      <c r="M47" s="191" t="s">
        <v>644</v>
      </c>
      <c r="N47" s="191" t="s">
        <v>644</v>
      </c>
      <c r="O47" s="191" t="s">
        <v>644</v>
      </c>
      <c r="P47" s="191" t="s">
        <v>644</v>
      </c>
      <c r="Q47" s="191" t="s">
        <v>644</v>
      </c>
      <c r="R47" s="191" t="s">
        <v>644</v>
      </c>
      <c r="S47" s="191" t="s">
        <v>644</v>
      </c>
    </row>
    <row r="48" spans="1:19" x14ac:dyDescent="0.25">
      <c r="A48" s="18" t="s">
        <v>420</v>
      </c>
      <c r="B48" s="191" t="s">
        <v>644</v>
      </c>
      <c r="C48" s="191" t="s">
        <v>644</v>
      </c>
      <c r="D48" s="191" t="s">
        <v>644</v>
      </c>
      <c r="E48" s="191" t="s">
        <v>644</v>
      </c>
      <c r="F48" s="191" t="s">
        <v>644</v>
      </c>
      <c r="G48" s="191" t="s">
        <v>644</v>
      </c>
      <c r="H48" s="191" t="s">
        <v>644</v>
      </c>
      <c r="I48" s="191" t="s">
        <v>644</v>
      </c>
      <c r="J48" s="191" t="s">
        <v>644</v>
      </c>
      <c r="K48" s="191" t="s">
        <v>644</v>
      </c>
      <c r="L48" s="191" t="s">
        <v>644</v>
      </c>
      <c r="M48" s="191" t="s">
        <v>644</v>
      </c>
      <c r="N48" s="191" t="s">
        <v>644</v>
      </c>
      <c r="O48" s="191" t="s">
        <v>644</v>
      </c>
      <c r="P48" s="191" t="s">
        <v>644</v>
      </c>
      <c r="Q48" s="191" t="s">
        <v>644</v>
      </c>
      <c r="R48" s="191" t="s">
        <v>644</v>
      </c>
      <c r="S48" s="191" t="s">
        <v>644</v>
      </c>
    </row>
    <row r="49" spans="1:19" x14ac:dyDescent="0.25">
      <c r="A49" s="18" t="s">
        <v>421</v>
      </c>
      <c r="B49" s="191" t="s">
        <v>644</v>
      </c>
      <c r="C49" s="191" t="s">
        <v>644</v>
      </c>
      <c r="D49" s="191" t="s">
        <v>952</v>
      </c>
      <c r="E49" s="191" t="s">
        <v>644</v>
      </c>
      <c r="F49" s="191" t="s">
        <v>644</v>
      </c>
      <c r="G49" s="191" t="s">
        <v>644</v>
      </c>
      <c r="H49" s="191" t="s">
        <v>644</v>
      </c>
      <c r="I49" s="191" t="s">
        <v>644</v>
      </c>
      <c r="J49" s="191" t="s">
        <v>644</v>
      </c>
      <c r="K49" s="191" t="s">
        <v>644</v>
      </c>
      <c r="L49" s="191" t="s">
        <v>952</v>
      </c>
      <c r="M49" s="191" t="s">
        <v>644</v>
      </c>
      <c r="N49" s="191" t="s">
        <v>952</v>
      </c>
      <c r="O49" s="191" t="s">
        <v>644</v>
      </c>
      <c r="P49" s="191" t="s">
        <v>644</v>
      </c>
      <c r="Q49" s="191" t="s">
        <v>644</v>
      </c>
      <c r="R49" s="191" t="s">
        <v>952</v>
      </c>
      <c r="S49" s="191" t="s">
        <v>644</v>
      </c>
    </row>
    <row r="50" spans="1:19" x14ac:dyDescent="0.25">
      <c r="A50" s="18" t="s">
        <v>422</v>
      </c>
      <c r="B50" s="191" t="s">
        <v>644</v>
      </c>
      <c r="C50" s="191" t="s">
        <v>644</v>
      </c>
      <c r="D50" s="191" t="s">
        <v>952</v>
      </c>
      <c r="E50" s="191" t="s">
        <v>644</v>
      </c>
      <c r="F50" s="191" t="s">
        <v>644</v>
      </c>
      <c r="G50" s="191" t="s">
        <v>644</v>
      </c>
      <c r="H50" s="191" t="s">
        <v>644</v>
      </c>
      <c r="I50" s="191" t="s">
        <v>644</v>
      </c>
      <c r="J50" s="191" t="s">
        <v>644</v>
      </c>
      <c r="K50" s="191" t="s">
        <v>644</v>
      </c>
      <c r="L50" s="191" t="s">
        <v>952</v>
      </c>
      <c r="M50" s="191" t="s">
        <v>644</v>
      </c>
      <c r="N50" s="191" t="s">
        <v>952</v>
      </c>
      <c r="O50" s="191" t="s">
        <v>644</v>
      </c>
      <c r="P50" s="191" t="s">
        <v>644</v>
      </c>
      <c r="Q50" s="191" t="s">
        <v>644</v>
      </c>
      <c r="R50" s="191" t="s">
        <v>952</v>
      </c>
      <c r="S50" s="191" t="s">
        <v>644</v>
      </c>
    </row>
    <row r="51" spans="1:19" x14ac:dyDescent="0.25">
      <c r="A51" s="18" t="s">
        <v>423</v>
      </c>
      <c r="B51" s="191" t="s">
        <v>644</v>
      </c>
      <c r="C51" s="191" t="s">
        <v>644</v>
      </c>
      <c r="D51" s="191" t="s">
        <v>644</v>
      </c>
      <c r="E51" s="191" t="s">
        <v>644</v>
      </c>
      <c r="F51" s="191" t="s">
        <v>644</v>
      </c>
      <c r="G51" s="191" t="s">
        <v>644</v>
      </c>
      <c r="H51" s="191" t="s">
        <v>644</v>
      </c>
      <c r="I51" s="191" t="s">
        <v>644</v>
      </c>
      <c r="J51" s="191" t="s">
        <v>644</v>
      </c>
      <c r="K51" s="191" t="s">
        <v>644</v>
      </c>
      <c r="L51" s="191" t="s">
        <v>952</v>
      </c>
      <c r="M51" s="191" t="s">
        <v>644</v>
      </c>
      <c r="N51" s="191" t="s">
        <v>952</v>
      </c>
      <c r="O51" s="191" t="s">
        <v>644</v>
      </c>
      <c r="P51" s="191" t="s">
        <v>644</v>
      </c>
      <c r="Q51" s="191" t="s">
        <v>644</v>
      </c>
      <c r="R51" s="191" t="s">
        <v>644</v>
      </c>
      <c r="S51" s="191" t="s">
        <v>644</v>
      </c>
    </row>
    <row r="52" spans="1:19" x14ac:dyDescent="0.25">
      <c r="A52" s="18" t="s">
        <v>424</v>
      </c>
      <c r="B52" s="191" t="s">
        <v>644</v>
      </c>
      <c r="C52" s="191" t="s">
        <v>644</v>
      </c>
      <c r="D52" s="191" t="s">
        <v>644</v>
      </c>
      <c r="E52" s="191" t="s">
        <v>644</v>
      </c>
      <c r="F52" s="191" t="s">
        <v>644</v>
      </c>
      <c r="G52" s="191" t="s">
        <v>644</v>
      </c>
      <c r="H52" s="191" t="s">
        <v>644</v>
      </c>
      <c r="I52" s="191" t="s">
        <v>644</v>
      </c>
      <c r="J52" s="191" t="s">
        <v>644</v>
      </c>
      <c r="K52" s="191" t="s">
        <v>644</v>
      </c>
      <c r="L52" s="191" t="s">
        <v>644</v>
      </c>
      <c r="M52" s="191" t="s">
        <v>644</v>
      </c>
      <c r="N52" s="191" t="s">
        <v>644</v>
      </c>
      <c r="O52" s="191" t="s">
        <v>644</v>
      </c>
      <c r="P52" s="191" t="s">
        <v>644</v>
      </c>
      <c r="Q52" s="191" t="s">
        <v>644</v>
      </c>
      <c r="R52" s="191" t="s">
        <v>644</v>
      </c>
      <c r="S52" s="191" t="s">
        <v>644</v>
      </c>
    </row>
    <row r="53" spans="1:19" x14ac:dyDescent="0.25">
      <c r="A53" s="18" t="s">
        <v>425</v>
      </c>
      <c r="B53" s="191" t="s">
        <v>644</v>
      </c>
      <c r="C53" s="191" t="s">
        <v>644</v>
      </c>
      <c r="D53" s="191" t="s">
        <v>644</v>
      </c>
      <c r="E53" s="191" t="s">
        <v>644</v>
      </c>
      <c r="F53" s="191" t="s">
        <v>644</v>
      </c>
      <c r="G53" s="191" t="s">
        <v>644</v>
      </c>
      <c r="H53" s="191" t="s">
        <v>644</v>
      </c>
      <c r="I53" s="191" t="s">
        <v>644</v>
      </c>
      <c r="J53" s="191" t="s">
        <v>644</v>
      </c>
      <c r="K53" s="191" t="s">
        <v>644</v>
      </c>
      <c r="L53" s="191" t="s">
        <v>644</v>
      </c>
      <c r="M53" s="191" t="s">
        <v>644</v>
      </c>
      <c r="N53" s="191" t="s">
        <v>644</v>
      </c>
      <c r="O53" s="191" t="s">
        <v>644</v>
      </c>
      <c r="P53" s="191" t="s">
        <v>644</v>
      </c>
      <c r="Q53" s="191" t="s">
        <v>644</v>
      </c>
      <c r="R53" s="191" t="s">
        <v>644</v>
      </c>
      <c r="S53" s="191" t="s">
        <v>644</v>
      </c>
    </row>
    <row r="54" spans="1:19" x14ac:dyDescent="0.25">
      <c r="A54" s="18" t="s">
        <v>426</v>
      </c>
      <c r="B54" s="191" t="s">
        <v>644</v>
      </c>
      <c r="C54" s="191" t="s">
        <v>644</v>
      </c>
      <c r="D54" s="191" t="s">
        <v>644</v>
      </c>
      <c r="E54" s="191" t="s">
        <v>644</v>
      </c>
      <c r="F54" s="191" t="s">
        <v>644</v>
      </c>
      <c r="G54" s="191" t="s">
        <v>644</v>
      </c>
      <c r="H54" s="191" t="s">
        <v>644</v>
      </c>
      <c r="I54" s="191" t="s">
        <v>644</v>
      </c>
      <c r="J54" s="191" t="s">
        <v>644</v>
      </c>
      <c r="K54" s="191" t="s">
        <v>644</v>
      </c>
      <c r="L54" s="191" t="s">
        <v>644</v>
      </c>
      <c r="M54" s="191" t="s">
        <v>644</v>
      </c>
      <c r="N54" s="191" t="s">
        <v>644</v>
      </c>
      <c r="O54" s="191" t="s">
        <v>644</v>
      </c>
      <c r="P54" s="191" t="s">
        <v>644</v>
      </c>
      <c r="Q54" s="191" t="s">
        <v>644</v>
      </c>
      <c r="R54" s="191" t="s">
        <v>644</v>
      </c>
      <c r="S54" s="191" t="s">
        <v>644</v>
      </c>
    </row>
    <row r="55" spans="1:19" x14ac:dyDescent="0.25">
      <c r="A55" s="18" t="s">
        <v>427</v>
      </c>
      <c r="B55" s="191" t="s">
        <v>644</v>
      </c>
      <c r="C55" s="191" t="s">
        <v>644</v>
      </c>
      <c r="D55" s="191" t="s">
        <v>644</v>
      </c>
      <c r="E55" s="191" t="s">
        <v>952</v>
      </c>
      <c r="F55" s="191" t="s">
        <v>644</v>
      </c>
      <c r="G55" s="191" t="s">
        <v>644</v>
      </c>
      <c r="H55" s="191" t="s">
        <v>644</v>
      </c>
      <c r="I55" s="191" t="s">
        <v>644</v>
      </c>
      <c r="J55" s="191" t="s">
        <v>644</v>
      </c>
      <c r="K55" s="191" t="s">
        <v>644</v>
      </c>
      <c r="L55" s="191" t="s">
        <v>952</v>
      </c>
      <c r="M55" s="191" t="s">
        <v>644</v>
      </c>
      <c r="N55" s="191" t="s">
        <v>644</v>
      </c>
      <c r="O55" s="191" t="s">
        <v>644</v>
      </c>
      <c r="P55" s="191" t="s">
        <v>952</v>
      </c>
      <c r="Q55" s="191" t="s">
        <v>644</v>
      </c>
      <c r="R55" s="191" t="s">
        <v>952</v>
      </c>
      <c r="S55" s="191" t="s">
        <v>952</v>
      </c>
    </row>
    <row r="56" spans="1:19" x14ac:dyDescent="0.25">
      <c r="A56" s="18" t="s">
        <v>428</v>
      </c>
      <c r="B56" s="191" t="s">
        <v>644</v>
      </c>
      <c r="C56" s="191" t="s">
        <v>644</v>
      </c>
      <c r="D56" s="191" t="s">
        <v>644</v>
      </c>
      <c r="E56" s="191" t="s">
        <v>952</v>
      </c>
      <c r="F56" s="191" t="s">
        <v>644</v>
      </c>
      <c r="G56" s="191" t="s">
        <v>644</v>
      </c>
      <c r="H56" s="191" t="s">
        <v>644</v>
      </c>
      <c r="I56" s="191" t="s">
        <v>644</v>
      </c>
      <c r="J56" s="191" t="s">
        <v>644</v>
      </c>
      <c r="K56" s="191" t="s">
        <v>644</v>
      </c>
      <c r="L56" s="191" t="s">
        <v>644</v>
      </c>
      <c r="M56" s="191" t="s">
        <v>644</v>
      </c>
      <c r="N56" s="191" t="s">
        <v>644</v>
      </c>
      <c r="O56" s="191" t="s">
        <v>644</v>
      </c>
      <c r="P56" s="191" t="s">
        <v>644</v>
      </c>
      <c r="Q56" s="191" t="s">
        <v>644</v>
      </c>
      <c r="R56" s="191" t="s">
        <v>644</v>
      </c>
      <c r="S56" s="191" t="s">
        <v>644</v>
      </c>
    </row>
    <row r="57" spans="1:19" x14ac:dyDescent="0.25">
      <c r="A57" s="18" t="s">
        <v>429</v>
      </c>
      <c r="B57" s="191" t="s">
        <v>644</v>
      </c>
      <c r="C57" s="191" t="s">
        <v>644</v>
      </c>
      <c r="D57" s="191" t="s">
        <v>952</v>
      </c>
      <c r="E57" s="191" t="s">
        <v>644</v>
      </c>
      <c r="F57" s="191" t="s">
        <v>644</v>
      </c>
      <c r="G57" s="191" t="s">
        <v>644</v>
      </c>
      <c r="H57" s="191" t="s">
        <v>644</v>
      </c>
      <c r="I57" s="191" t="s">
        <v>644</v>
      </c>
      <c r="J57" s="191" t="s">
        <v>644</v>
      </c>
      <c r="K57" s="191" t="s">
        <v>644</v>
      </c>
      <c r="L57" s="191" t="s">
        <v>644</v>
      </c>
      <c r="M57" s="191" t="s">
        <v>644</v>
      </c>
      <c r="N57" s="191" t="s">
        <v>644</v>
      </c>
      <c r="O57" s="191" t="s">
        <v>644</v>
      </c>
      <c r="P57" s="191" t="s">
        <v>644</v>
      </c>
      <c r="Q57" s="191" t="s">
        <v>644</v>
      </c>
      <c r="R57" s="191" t="s">
        <v>644</v>
      </c>
      <c r="S57" s="191" t="s">
        <v>644</v>
      </c>
    </row>
    <row r="58" spans="1:19" x14ac:dyDescent="0.25">
      <c r="A58" s="18" t="s">
        <v>430</v>
      </c>
      <c r="B58" s="191" t="s">
        <v>644</v>
      </c>
      <c r="C58" s="191" t="s">
        <v>644</v>
      </c>
      <c r="D58" s="191" t="s">
        <v>644</v>
      </c>
      <c r="E58" s="191" t="s">
        <v>644</v>
      </c>
      <c r="F58" s="191" t="s">
        <v>644</v>
      </c>
      <c r="G58" s="191" t="s">
        <v>644</v>
      </c>
      <c r="H58" s="191" t="s">
        <v>644</v>
      </c>
      <c r="I58" s="191" t="s">
        <v>644</v>
      </c>
      <c r="J58" s="191" t="s">
        <v>644</v>
      </c>
      <c r="K58" s="191" t="s">
        <v>644</v>
      </c>
      <c r="L58" s="191" t="s">
        <v>644</v>
      </c>
      <c r="M58" s="191" t="s">
        <v>644</v>
      </c>
      <c r="N58" s="191" t="s">
        <v>644</v>
      </c>
      <c r="O58" s="191" t="s">
        <v>644</v>
      </c>
      <c r="P58" s="191" t="s">
        <v>644</v>
      </c>
      <c r="Q58" s="191" t="s">
        <v>644</v>
      </c>
      <c r="R58" s="191" t="s">
        <v>644</v>
      </c>
      <c r="S58" s="191" t="s">
        <v>644</v>
      </c>
    </row>
    <row r="59" spans="1:19" x14ac:dyDescent="0.25">
      <c r="A59" s="18" t="s">
        <v>431</v>
      </c>
      <c r="B59" s="191" t="s">
        <v>644</v>
      </c>
      <c r="C59" s="191" t="s">
        <v>644</v>
      </c>
      <c r="D59" s="191" t="s">
        <v>644</v>
      </c>
      <c r="E59" s="191" t="s">
        <v>644</v>
      </c>
      <c r="F59" s="191" t="s">
        <v>644</v>
      </c>
      <c r="G59" s="191" t="s">
        <v>644</v>
      </c>
      <c r="H59" s="191" t="s">
        <v>644</v>
      </c>
      <c r="I59" s="191" t="s">
        <v>644</v>
      </c>
      <c r="J59" s="191" t="s">
        <v>644</v>
      </c>
      <c r="K59" s="191" t="s">
        <v>644</v>
      </c>
      <c r="L59" s="191" t="s">
        <v>644</v>
      </c>
      <c r="M59" s="191" t="s">
        <v>644</v>
      </c>
      <c r="N59" s="191" t="s">
        <v>644</v>
      </c>
      <c r="O59" s="191" t="s">
        <v>644</v>
      </c>
      <c r="P59" s="191" t="s">
        <v>644</v>
      </c>
      <c r="Q59" s="191" t="s">
        <v>644</v>
      </c>
      <c r="R59" s="191" t="s">
        <v>644</v>
      </c>
      <c r="S59" s="191" t="s">
        <v>644</v>
      </c>
    </row>
    <row r="60" spans="1:19" x14ac:dyDescent="0.25">
      <c r="A60" s="18" t="s">
        <v>432</v>
      </c>
      <c r="B60" s="191" t="s">
        <v>644</v>
      </c>
      <c r="C60" s="191" t="s">
        <v>644</v>
      </c>
      <c r="D60" s="191" t="s">
        <v>644</v>
      </c>
      <c r="E60" s="191" t="s">
        <v>644</v>
      </c>
      <c r="F60" s="191" t="s">
        <v>644</v>
      </c>
      <c r="G60" s="191" t="s">
        <v>644</v>
      </c>
      <c r="H60" s="191" t="s">
        <v>644</v>
      </c>
      <c r="I60" s="191" t="s">
        <v>644</v>
      </c>
      <c r="J60" s="191" t="s">
        <v>644</v>
      </c>
      <c r="K60" s="191" t="s">
        <v>644</v>
      </c>
      <c r="L60" s="191" t="s">
        <v>644</v>
      </c>
      <c r="M60" s="191" t="s">
        <v>644</v>
      </c>
      <c r="N60" s="191" t="s">
        <v>644</v>
      </c>
      <c r="O60" s="191" t="s">
        <v>644</v>
      </c>
      <c r="P60" s="191" t="s">
        <v>644</v>
      </c>
      <c r="Q60" s="191" t="s">
        <v>644</v>
      </c>
      <c r="R60" s="191" t="s">
        <v>644</v>
      </c>
      <c r="S60" s="191" t="s">
        <v>644</v>
      </c>
    </row>
    <row r="61" spans="1:19" x14ac:dyDescent="0.25">
      <c r="A61" s="18" t="s">
        <v>433</v>
      </c>
      <c r="B61" s="191" t="s">
        <v>644</v>
      </c>
      <c r="C61" s="191" t="s">
        <v>644</v>
      </c>
      <c r="D61" s="191" t="s">
        <v>644</v>
      </c>
      <c r="E61" s="191" t="s">
        <v>644</v>
      </c>
      <c r="F61" s="191" t="s">
        <v>644</v>
      </c>
      <c r="G61" s="191" t="s">
        <v>644</v>
      </c>
      <c r="H61" s="191" t="s">
        <v>644</v>
      </c>
      <c r="I61" s="191" t="s">
        <v>644</v>
      </c>
      <c r="J61" s="191" t="s">
        <v>644</v>
      </c>
      <c r="K61" s="191" t="s">
        <v>644</v>
      </c>
      <c r="L61" s="191" t="s">
        <v>644</v>
      </c>
      <c r="M61" s="191" t="s">
        <v>644</v>
      </c>
      <c r="N61" s="191" t="s">
        <v>644</v>
      </c>
      <c r="O61" s="191" t="s">
        <v>644</v>
      </c>
      <c r="P61" s="191" t="s">
        <v>644</v>
      </c>
      <c r="Q61" s="191" t="s">
        <v>644</v>
      </c>
      <c r="R61" s="191" t="s">
        <v>644</v>
      </c>
      <c r="S61" s="191" t="s">
        <v>644</v>
      </c>
    </row>
    <row r="62" spans="1:19" x14ac:dyDescent="0.25">
      <c r="A62" s="18" t="s">
        <v>434</v>
      </c>
      <c r="B62" s="191" t="s">
        <v>644</v>
      </c>
      <c r="C62" s="191" t="s">
        <v>644</v>
      </c>
      <c r="D62" s="191" t="s">
        <v>644</v>
      </c>
      <c r="E62" s="191" t="s">
        <v>644</v>
      </c>
      <c r="F62" s="191" t="s">
        <v>952</v>
      </c>
      <c r="G62" s="191" t="s">
        <v>952</v>
      </c>
      <c r="H62" s="191" t="s">
        <v>644</v>
      </c>
      <c r="I62" s="191" t="s">
        <v>644</v>
      </c>
      <c r="J62" s="191" t="s">
        <v>644</v>
      </c>
      <c r="K62" s="191" t="s">
        <v>644</v>
      </c>
      <c r="L62" s="191" t="s">
        <v>644</v>
      </c>
      <c r="M62" s="191" t="s">
        <v>952</v>
      </c>
      <c r="N62" s="191" t="s">
        <v>644</v>
      </c>
      <c r="O62" s="191" t="s">
        <v>644</v>
      </c>
      <c r="P62" s="191" t="s">
        <v>644</v>
      </c>
      <c r="Q62" s="191" t="s">
        <v>644</v>
      </c>
      <c r="R62" s="191" t="s">
        <v>952</v>
      </c>
      <c r="S62" s="191" t="s">
        <v>952</v>
      </c>
    </row>
    <row r="63" spans="1:19" x14ac:dyDescent="0.25">
      <c r="A63" s="18" t="s">
        <v>435</v>
      </c>
      <c r="B63" s="191" t="s">
        <v>644</v>
      </c>
      <c r="C63" s="191" t="s">
        <v>644</v>
      </c>
      <c r="D63" s="191" t="s">
        <v>644</v>
      </c>
      <c r="E63" s="191" t="s">
        <v>644</v>
      </c>
      <c r="F63" s="191" t="s">
        <v>644</v>
      </c>
      <c r="G63" s="191" t="s">
        <v>644</v>
      </c>
      <c r="H63" s="191" t="s">
        <v>952</v>
      </c>
      <c r="I63" s="191" t="s">
        <v>644</v>
      </c>
      <c r="J63" s="191" t="s">
        <v>644</v>
      </c>
      <c r="K63" s="191" t="s">
        <v>644</v>
      </c>
      <c r="L63" s="191" t="s">
        <v>644</v>
      </c>
      <c r="M63" s="191" t="s">
        <v>952</v>
      </c>
      <c r="N63" s="191" t="s">
        <v>644</v>
      </c>
      <c r="O63" s="191" t="s">
        <v>644</v>
      </c>
      <c r="P63" s="191" t="s">
        <v>644</v>
      </c>
      <c r="Q63" s="191" t="s">
        <v>644</v>
      </c>
      <c r="R63" s="191" t="s">
        <v>644</v>
      </c>
      <c r="S63" s="191" t="s">
        <v>644</v>
      </c>
    </row>
    <row r="64" spans="1:19" x14ac:dyDescent="0.25">
      <c r="A64" s="18" t="s">
        <v>436</v>
      </c>
      <c r="B64" s="191" t="s">
        <v>644</v>
      </c>
      <c r="C64" s="191" t="s">
        <v>644</v>
      </c>
      <c r="D64" s="191" t="s">
        <v>644</v>
      </c>
      <c r="E64" s="191" t="s">
        <v>644</v>
      </c>
      <c r="F64" s="191" t="s">
        <v>644</v>
      </c>
      <c r="G64" s="191" t="s">
        <v>644</v>
      </c>
      <c r="H64" s="191" t="s">
        <v>644</v>
      </c>
      <c r="I64" s="191" t="s">
        <v>644</v>
      </c>
      <c r="J64" s="191" t="s">
        <v>644</v>
      </c>
      <c r="K64" s="191" t="s">
        <v>644</v>
      </c>
      <c r="L64" s="191" t="s">
        <v>644</v>
      </c>
      <c r="M64" s="191" t="s">
        <v>644</v>
      </c>
      <c r="N64" s="191" t="s">
        <v>644</v>
      </c>
      <c r="O64" s="191" t="s">
        <v>644</v>
      </c>
      <c r="P64" s="191" t="s">
        <v>644</v>
      </c>
      <c r="Q64" s="191" t="s">
        <v>644</v>
      </c>
      <c r="R64" s="191" t="s">
        <v>644</v>
      </c>
      <c r="S64" s="191" t="s">
        <v>644</v>
      </c>
    </row>
    <row r="65" spans="1:19" x14ac:dyDescent="0.25">
      <c r="A65" s="18" t="s">
        <v>437</v>
      </c>
      <c r="B65" s="191" t="s">
        <v>644</v>
      </c>
      <c r="C65" s="191" t="s">
        <v>644</v>
      </c>
      <c r="D65" s="191" t="s">
        <v>644</v>
      </c>
      <c r="E65" s="191" t="s">
        <v>952</v>
      </c>
      <c r="F65" s="191" t="s">
        <v>952</v>
      </c>
      <c r="G65" s="191" t="s">
        <v>644</v>
      </c>
      <c r="H65" s="191" t="s">
        <v>644</v>
      </c>
      <c r="I65" s="191" t="s">
        <v>644</v>
      </c>
      <c r="J65" s="191" t="s">
        <v>644</v>
      </c>
      <c r="K65" s="191" t="s">
        <v>952</v>
      </c>
      <c r="L65" s="191" t="s">
        <v>952</v>
      </c>
      <c r="M65" s="191" t="s">
        <v>644</v>
      </c>
      <c r="N65" s="191" t="s">
        <v>644</v>
      </c>
      <c r="O65" s="191" t="s">
        <v>644</v>
      </c>
      <c r="P65" s="191" t="s">
        <v>644</v>
      </c>
      <c r="Q65" s="191" t="s">
        <v>644</v>
      </c>
      <c r="R65" s="191" t="s">
        <v>644</v>
      </c>
      <c r="S65" s="191" t="s">
        <v>644</v>
      </c>
    </row>
    <row r="66" spans="1:19" x14ac:dyDescent="0.25">
      <c r="A66" s="18" t="s">
        <v>438</v>
      </c>
      <c r="B66" s="191" t="s">
        <v>644</v>
      </c>
      <c r="C66" s="191" t="s">
        <v>644</v>
      </c>
      <c r="D66" s="191" t="s">
        <v>644</v>
      </c>
      <c r="E66" s="191" t="s">
        <v>952</v>
      </c>
      <c r="F66" s="191" t="s">
        <v>952</v>
      </c>
      <c r="G66" s="191" t="s">
        <v>644</v>
      </c>
      <c r="H66" s="191" t="s">
        <v>644</v>
      </c>
      <c r="I66" s="191" t="s">
        <v>644</v>
      </c>
      <c r="J66" s="191" t="s">
        <v>644</v>
      </c>
      <c r="K66" s="191" t="s">
        <v>952</v>
      </c>
      <c r="L66" s="191" t="s">
        <v>952</v>
      </c>
      <c r="M66" s="191" t="s">
        <v>644</v>
      </c>
      <c r="N66" s="191" t="s">
        <v>644</v>
      </c>
      <c r="O66" s="191" t="s">
        <v>644</v>
      </c>
      <c r="P66" s="191" t="s">
        <v>644</v>
      </c>
      <c r="Q66" s="191" t="s">
        <v>644</v>
      </c>
      <c r="R66" s="191" t="s">
        <v>644</v>
      </c>
      <c r="S66" s="191" t="s">
        <v>644</v>
      </c>
    </row>
    <row r="67" spans="1:19" x14ac:dyDescent="0.25">
      <c r="A67" s="18" t="s">
        <v>439</v>
      </c>
      <c r="B67" s="191" t="s">
        <v>644</v>
      </c>
      <c r="C67" s="191" t="s">
        <v>644</v>
      </c>
      <c r="D67" s="191" t="s">
        <v>644</v>
      </c>
      <c r="E67" s="191" t="s">
        <v>644</v>
      </c>
      <c r="F67" s="191" t="s">
        <v>644</v>
      </c>
      <c r="G67" s="191" t="s">
        <v>644</v>
      </c>
      <c r="H67" s="191" t="s">
        <v>952</v>
      </c>
      <c r="I67" s="191" t="s">
        <v>644</v>
      </c>
      <c r="J67" s="191" t="s">
        <v>644</v>
      </c>
      <c r="K67" s="191" t="s">
        <v>644</v>
      </c>
      <c r="L67" s="191" t="s">
        <v>644</v>
      </c>
      <c r="M67" s="191" t="s">
        <v>952</v>
      </c>
      <c r="N67" s="191" t="s">
        <v>644</v>
      </c>
      <c r="O67" s="191" t="s">
        <v>644</v>
      </c>
      <c r="P67" s="191" t="s">
        <v>644</v>
      </c>
      <c r="Q67" s="191" t="s">
        <v>644</v>
      </c>
      <c r="R67" s="191" t="s">
        <v>644</v>
      </c>
      <c r="S67" s="191" t="s">
        <v>644</v>
      </c>
    </row>
    <row r="68" spans="1:19" x14ac:dyDescent="0.25">
      <c r="A68" s="18" t="s">
        <v>440</v>
      </c>
      <c r="B68" s="191" t="s">
        <v>644</v>
      </c>
      <c r="C68" s="191" t="s">
        <v>644</v>
      </c>
      <c r="D68" s="191" t="s">
        <v>644</v>
      </c>
      <c r="E68" s="191" t="s">
        <v>644</v>
      </c>
      <c r="F68" s="191" t="s">
        <v>644</v>
      </c>
      <c r="G68" s="191" t="s">
        <v>644</v>
      </c>
      <c r="H68" s="191" t="s">
        <v>952</v>
      </c>
      <c r="I68" s="191" t="s">
        <v>644</v>
      </c>
      <c r="J68" s="191" t="s">
        <v>644</v>
      </c>
      <c r="K68" s="191" t="s">
        <v>644</v>
      </c>
      <c r="L68" s="191" t="s">
        <v>644</v>
      </c>
      <c r="M68" s="191" t="s">
        <v>952</v>
      </c>
      <c r="N68" s="191" t="s">
        <v>644</v>
      </c>
      <c r="O68" s="191" t="s">
        <v>644</v>
      </c>
      <c r="P68" s="191" t="s">
        <v>644</v>
      </c>
      <c r="Q68" s="191" t="s">
        <v>644</v>
      </c>
      <c r="R68" s="191" t="s">
        <v>644</v>
      </c>
      <c r="S68" s="191" t="s">
        <v>644</v>
      </c>
    </row>
    <row r="69" spans="1:19" x14ac:dyDescent="0.25">
      <c r="A69" s="18" t="s">
        <v>441</v>
      </c>
      <c r="B69" s="191" t="s">
        <v>644</v>
      </c>
      <c r="C69" s="191" t="s">
        <v>644</v>
      </c>
      <c r="D69" s="191" t="s">
        <v>644</v>
      </c>
      <c r="E69" s="191" t="s">
        <v>644</v>
      </c>
      <c r="F69" s="191" t="s">
        <v>644</v>
      </c>
      <c r="G69" s="191" t="s">
        <v>644</v>
      </c>
      <c r="H69" s="191" t="s">
        <v>952</v>
      </c>
      <c r="I69" s="191" t="s">
        <v>644</v>
      </c>
      <c r="J69" s="191" t="s">
        <v>644</v>
      </c>
      <c r="K69" s="191" t="s">
        <v>644</v>
      </c>
      <c r="L69" s="191" t="s">
        <v>644</v>
      </c>
      <c r="M69" s="191" t="s">
        <v>952</v>
      </c>
      <c r="N69" s="191" t="s">
        <v>644</v>
      </c>
      <c r="O69" s="191" t="s">
        <v>644</v>
      </c>
      <c r="P69" s="191" t="s">
        <v>644</v>
      </c>
      <c r="Q69" s="191" t="s">
        <v>644</v>
      </c>
      <c r="R69" s="191" t="s">
        <v>644</v>
      </c>
      <c r="S69" s="191" t="s">
        <v>644</v>
      </c>
    </row>
    <row r="70" spans="1:19" x14ac:dyDescent="0.25">
      <c r="A70" s="18" t="s">
        <v>442</v>
      </c>
      <c r="B70" s="191" t="s">
        <v>644</v>
      </c>
      <c r="C70" s="191" t="s">
        <v>644</v>
      </c>
      <c r="D70" s="191" t="s">
        <v>952</v>
      </c>
      <c r="E70" s="191" t="s">
        <v>644</v>
      </c>
      <c r="F70" s="191" t="s">
        <v>644</v>
      </c>
      <c r="G70" s="191" t="s">
        <v>644</v>
      </c>
      <c r="H70" s="191" t="s">
        <v>644</v>
      </c>
      <c r="I70" s="191" t="s">
        <v>644</v>
      </c>
      <c r="J70" s="191" t="s">
        <v>644</v>
      </c>
      <c r="K70" s="191" t="s">
        <v>644</v>
      </c>
      <c r="L70" s="191" t="s">
        <v>644</v>
      </c>
      <c r="M70" s="191" t="s">
        <v>644</v>
      </c>
      <c r="N70" s="191" t="s">
        <v>644</v>
      </c>
      <c r="O70" s="191" t="s">
        <v>644</v>
      </c>
      <c r="P70" s="191" t="s">
        <v>644</v>
      </c>
      <c r="Q70" s="191" t="s">
        <v>644</v>
      </c>
      <c r="R70" s="191" t="s">
        <v>644</v>
      </c>
      <c r="S70" s="191" t="s">
        <v>644</v>
      </c>
    </row>
    <row r="71" spans="1:19" x14ac:dyDescent="0.25">
      <c r="A71" s="18" t="s">
        <v>443</v>
      </c>
      <c r="B71" s="191" t="s">
        <v>644</v>
      </c>
      <c r="C71" s="191" t="s">
        <v>644</v>
      </c>
      <c r="D71" s="191" t="s">
        <v>644</v>
      </c>
      <c r="E71" s="191" t="s">
        <v>644</v>
      </c>
      <c r="F71" s="191" t="s">
        <v>644</v>
      </c>
      <c r="G71" s="191" t="s">
        <v>644</v>
      </c>
      <c r="H71" s="191" t="s">
        <v>952</v>
      </c>
      <c r="I71" s="191" t="s">
        <v>644</v>
      </c>
      <c r="J71" s="191" t="s">
        <v>644</v>
      </c>
      <c r="K71" s="191" t="s">
        <v>644</v>
      </c>
      <c r="L71" s="191" t="s">
        <v>644</v>
      </c>
      <c r="M71" s="191" t="s">
        <v>952</v>
      </c>
      <c r="N71" s="191" t="s">
        <v>644</v>
      </c>
      <c r="O71" s="191" t="s">
        <v>644</v>
      </c>
      <c r="P71" s="191" t="s">
        <v>644</v>
      </c>
      <c r="Q71" s="191" t="s">
        <v>644</v>
      </c>
      <c r="R71" s="191" t="s">
        <v>644</v>
      </c>
      <c r="S71" s="191" t="s">
        <v>644</v>
      </c>
    </row>
    <row r="72" spans="1:19" x14ac:dyDescent="0.25">
      <c r="A72" s="18" t="s">
        <v>444</v>
      </c>
      <c r="B72" s="191" t="s">
        <v>644</v>
      </c>
      <c r="C72" s="191" t="s">
        <v>644</v>
      </c>
      <c r="D72" s="191" t="s">
        <v>644</v>
      </c>
      <c r="E72" s="191" t="s">
        <v>644</v>
      </c>
      <c r="F72" s="191" t="s">
        <v>644</v>
      </c>
      <c r="G72" s="191" t="s">
        <v>644</v>
      </c>
      <c r="H72" s="191" t="s">
        <v>952</v>
      </c>
      <c r="I72" s="191" t="s">
        <v>644</v>
      </c>
      <c r="J72" s="191" t="s">
        <v>644</v>
      </c>
      <c r="K72" s="191" t="s">
        <v>644</v>
      </c>
      <c r="L72" s="191" t="s">
        <v>644</v>
      </c>
      <c r="M72" s="191" t="s">
        <v>952</v>
      </c>
      <c r="N72" s="191" t="s">
        <v>644</v>
      </c>
      <c r="O72" s="191" t="s">
        <v>644</v>
      </c>
      <c r="P72" s="191" t="s">
        <v>644</v>
      </c>
      <c r="Q72" s="191" t="s">
        <v>644</v>
      </c>
      <c r="R72" s="191" t="s">
        <v>644</v>
      </c>
      <c r="S72" s="191" t="s">
        <v>644</v>
      </c>
    </row>
    <row r="73" spans="1:19" x14ac:dyDescent="0.25">
      <c r="A73" s="18" t="s">
        <v>445</v>
      </c>
      <c r="B73" s="191" t="s">
        <v>644</v>
      </c>
      <c r="C73" s="191" t="s">
        <v>644</v>
      </c>
      <c r="D73" s="191" t="s">
        <v>644</v>
      </c>
      <c r="E73" s="191" t="s">
        <v>644</v>
      </c>
      <c r="F73" s="191" t="s">
        <v>644</v>
      </c>
      <c r="G73" s="191" t="s">
        <v>644</v>
      </c>
      <c r="H73" s="191" t="s">
        <v>644</v>
      </c>
      <c r="I73" s="191" t="s">
        <v>644</v>
      </c>
      <c r="J73" s="191" t="s">
        <v>644</v>
      </c>
      <c r="K73" s="191" t="s">
        <v>644</v>
      </c>
      <c r="L73" s="191" t="s">
        <v>644</v>
      </c>
      <c r="M73" s="191" t="s">
        <v>644</v>
      </c>
      <c r="N73" s="191" t="s">
        <v>644</v>
      </c>
      <c r="O73" s="191" t="s">
        <v>644</v>
      </c>
      <c r="P73" s="191" t="s">
        <v>644</v>
      </c>
      <c r="Q73" s="191" t="s">
        <v>644</v>
      </c>
      <c r="R73" s="191" t="s">
        <v>644</v>
      </c>
      <c r="S73" s="191" t="s">
        <v>644</v>
      </c>
    </row>
    <row r="74" spans="1:19" x14ac:dyDescent="0.25">
      <c r="A74" s="18" t="s">
        <v>446</v>
      </c>
      <c r="B74" s="191" t="s">
        <v>644</v>
      </c>
      <c r="C74" s="191" t="s">
        <v>644</v>
      </c>
      <c r="D74" s="191" t="s">
        <v>644</v>
      </c>
      <c r="E74" s="191" t="s">
        <v>644</v>
      </c>
      <c r="F74" s="191" t="s">
        <v>952</v>
      </c>
      <c r="G74" s="191" t="s">
        <v>644</v>
      </c>
      <c r="H74" s="191" t="s">
        <v>952</v>
      </c>
      <c r="I74" s="191" t="s">
        <v>644</v>
      </c>
      <c r="J74" s="191" t="s">
        <v>644</v>
      </c>
      <c r="K74" s="191" t="s">
        <v>644</v>
      </c>
      <c r="L74" s="191" t="s">
        <v>644</v>
      </c>
      <c r="M74" s="191" t="s">
        <v>644</v>
      </c>
      <c r="N74" s="191" t="s">
        <v>644</v>
      </c>
      <c r="O74" s="191" t="s">
        <v>644</v>
      </c>
      <c r="P74" s="191" t="s">
        <v>644</v>
      </c>
      <c r="Q74" s="191" t="s">
        <v>644</v>
      </c>
      <c r="R74" s="191" t="s">
        <v>952</v>
      </c>
      <c r="S74" s="191" t="s">
        <v>644</v>
      </c>
    </row>
    <row r="75" spans="1:19" x14ac:dyDescent="0.25">
      <c r="A75" s="18" t="s">
        <v>447</v>
      </c>
      <c r="B75" s="191" t="s">
        <v>644</v>
      </c>
      <c r="C75" s="191" t="s">
        <v>644</v>
      </c>
      <c r="D75" s="191" t="s">
        <v>644</v>
      </c>
      <c r="E75" s="191" t="s">
        <v>644</v>
      </c>
      <c r="F75" s="191" t="s">
        <v>644</v>
      </c>
      <c r="G75" s="191" t="s">
        <v>644</v>
      </c>
      <c r="H75" s="191" t="s">
        <v>644</v>
      </c>
      <c r="I75" s="191" t="s">
        <v>644</v>
      </c>
      <c r="J75" s="191" t="s">
        <v>644</v>
      </c>
      <c r="K75" s="191" t="s">
        <v>644</v>
      </c>
      <c r="L75" s="191" t="s">
        <v>644</v>
      </c>
      <c r="M75" s="191" t="s">
        <v>644</v>
      </c>
      <c r="N75" s="191" t="s">
        <v>644</v>
      </c>
      <c r="O75" s="191" t="s">
        <v>644</v>
      </c>
      <c r="P75" s="191" t="s">
        <v>644</v>
      </c>
      <c r="Q75" s="191" t="s">
        <v>644</v>
      </c>
      <c r="R75" s="191" t="s">
        <v>644</v>
      </c>
      <c r="S75" s="191" t="s">
        <v>644</v>
      </c>
    </row>
    <row r="76" spans="1:19" x14ac:dyDescent="0.25">
      <c r="A76" s="18" t="s">
        <v>448</v>
      </c>
      <c r="B76" s="191" t="s">
        <v>644</v>
      </c>
      <c r="C76" s="191" t="s">
        <v>644</v>
      </c>
      <c r="D76" s="191" t="s">
        <v>644</v>
      </c>
      <c r="E76" s="191" t="s">
        <v>644</v>
      </c>
      <c r="F76" s="191" t="s">
        <v>644</v>
      </c>
      <c r="G76" s="191" t="s">
        <v>644</v>
      </c>
      <c r="H76" s="191" t="s">
        <v>644</v>
      </c>
      <c r="I76" s="191" t="s">
        <v>644</v>
      </c>
      <c r="J76" s="191" t="s">
        <v>644</v>
      </c>
      <c r="K76" s="191" t="s">
        <v>644</v>
      </c>
      <c r="L76" s="191" t="s">
        <v>644</v>
      </c>
      <c r="M76" s="191" t="s">
        <v>644</v>
      </c>
      <c r="N76" s="191" t="s">
        <v>644</v>
      </c>
      <c r="O76" s="191" t="s">
        <v>644</v>
      </c>
      <c r="P76" s="191" t="s">
        <v>644</v>
      </c>
      <c r="Q76" s="191" t="s">
        <v>644</v>
      </c>
      <c r="R76" s="191" t="s">
        <v>644</v>
      </c>
      <c r="S76" s="191" t="s">
        <v>644</v>
      </c>
    </row>
    <row r="77" spans="1:19" x14ac:dyDescent="0.25">
      <c r="A77" s="18" t="s">
        <v>449</v>
      </c>
      <c r="B77" s="191" t="s">
        <v>644</v>
      </c>
      <c r="C77" s="191" t="s">
        <v>644</v>
      </c>
      <c r="D77" s="191" t="s">
        <v>644</v>
      </c>
      <c r="E77" s="191" t="s">
        <v>644</v>
      </c>
      <c r="F77" s="191" t="s">
        <v>644</v>
      </c>
      <c r="G77" s="191" t="s">
        <v>644</v>
      </c>
      <c r="H77" s="191" t="s">
        <v>952</v>
      </c>
      <c r="I77" s="191" t="s">
        <v>644</v>
      </c>
      <c r="J77" s="191" t="s">
        <v>644</v>
      </c>
      <c r="K77" s="191" t="s">
        <v>644</v>
      </c>
      <c r="L77" s="191" t="s">
        <v>644</v>
      </c>
      <c r="M77" s="191" t="s">
        <v>644</v>
      </c>
      <c r="N77" s="191" t="s">
        <v>644</v>
      </c>
      <c r="O77" s="191" t="s">
        <v>644</v>
      </c>
      <c r="P77" s="191" t="s">
        <v>644</v>
      </c>
      <c r="Q77" s="191" t="s">
        <v>644</v>
      </c>
      <c r="R77" s="191" t="s">
        <v>644</v>
      </c>
      <c r="S77" s="191" t="s">
        <v>644</v>
      </c>
    </row>
    <row r="78" spans="1:19" x14ac:dyDescent="0.25">
      <c r="A78" s="18" t="s">
        <v>450</v>
      </c>
      <c r="B78" s="191" t="s">
        <v>644</v>
      </c>
      <c r="C78" s="191" t="s">
        <v>644</v>
      </c>
      <c r="D78" s="191" t="s">
        <v>644</v>
      </c>
      <c r="E78" s="191" t="s">
        <v>644</v>
      </c>
      <c r="F78" s="191" t="s">
        <v>644</v>
      </c>
      <c r="G78" s="191" t="s">
        <v>644</v>
      </c>
      <c r="H78" s="191" t="s">
        <v>952</v>
      </c>
      <c r="I78" s="191" t="s">
        <v>644</v>
      </c>
      <c r="J78" s="191" t="s">
        <v>644</v>
      </c>
      <c r="K78" s="191" t="s">
        <v>644</v>
      </c>
      <c r="L78" s="191" t="s">
        <v>644</v>
      </c>
      <c r="M78" s="191" t="s">
        <v>952</v>
      </c>
      <c r="N78" s="191" t="s">
        <v>644</v>
      </c>
      <c r="O78" s="191" t="s">
        <v>644</v>
      </c>
      <c r="P78" s="191" t="s">
        <v>644</v>
      </c>
      <c r="Q78" s="191" t="s">
        <v>644</v>
      </c>
      <c r="R78" s="191" t="s">
        <v>644</v>
      </c>
      <c r="S78" s="191" t="s">
        <v>644</v>
      </c>
    </row>
    <row r="79" spans="1:19" x14ac:dyDescent="0.25">
      <c r="A79" s="18" t="s">
        <v>451</v>
      </c>
      <c r="B79" s="191" t="s">
        <v>644</v>
      </c>
      <c r="C79" s="191" t="s">
        <v>644</v>
      </c>
      <c r="D79" s="191" t="s">
        <v>644</v>
      </c>
      <c r="E79" s="191" t="s">
        <v>644</v>
      </c>
      <c r="F79" s="191" t="s">
        <v>644</v>
      </c>
      <c r="G79" s="191" t="s">
        <v>644</v>
      </c>
      <c r="H79" s="191" t="s">
        <v>644</v>
      </c>
      <c r="I79" s="191" t="s">
        <v>644</v>
      </c>
      <c r="J79" s="191" t="s">
        <v>644</v>
      </c>
      <c r="K79" s="191" t="s">
        <v>644</v>
      </c>
      <c r="L79" s="191" t="s">
        <v>644</v>
      </c>
      <c r="M79" s="191" t="s">
        <v>644</v>
      </c>
      <c r="N79" s="191" t="s">
        <v>644</v>
      </c>
      <c r="O79" s="191" t="s">
        <v>644</v>
      </c>
      <c r="P79" s="191" t="s">
        <v>644</v>
      </c>
      <c r="Q79" s="191" t="s">
        <v>644</v>
      </c>
      <c r="R79" s="191" t="s">
        <v>644</v>
      </c>
      <c r="S79" s="191" t="s">
        <v>644</v>
      </c>
    </row>
    <row r="80" spans="1:19" x14ac:dyDescent="0.25">
      <c r="A80" s="18" t="s">
        <v>452</v>
      </c>
      <c r="B80" s="191" t="s">
        <v>644</v>
      </c>
      <c r="C80" s="191" t="s">
        <v>644</v>
      </c>
      <c r="D80" s="191" t="s">
        <v>644</v>
      </c>
      <c r="E80" s="191" t="s">
        <v>644</v>
      </c>
      <c r="F80" s="191" t="s">
        <v>644</v>
      </c>
      <c r="G80" s="191" t="s">
        <v>644</v>
      </c>
      <c r="H80" s="191" t="s">
        <v>644</v>
      </c>
      <c r="I80" s="191" t="s">
        <v>644</v>
      </c>
      <c r="J80" s="191" t="s">
        <v>644</v>
      </c>
      <c r="K80" s="191" t="s">
        <v>644</v>
      </c>
      <c r="L80" s="191" t="s">
        <v>644</v>
      </c>
      <c r="M80" s="191" t="s">
        <v>644</v>
      </c>
      <c r="N80" s="191" t="s">
        <v>644</v>
      </c>
      <c r="O80" s="191" t="s">
        <v>644</v>
      </c>
      <c r="P80" s="191" t="s">
        <v>644</v>
      </c>
      <c r="Q80" s="191" t="s">
        <v>644</v>
      </c>
      <c r="R80" s="191" t="s">
        <v>644</v>
      </c>
      <c r="S80" s="191" t="s">
        <v>644</v>
      </c>
    </row>
    <row r="81" spans="1:19" x14ac:dyDescent="0.25">
      <c r="A81" s="18" t="s">
        <v>453</v>
      </c>
      <c r="B81" s="191" t="s">
        <v>644</v>
      </c>
      <c r="C81" s="191" t="s">
        <v>644</v>
      </c>
      <c r="D81" s="191" t="s">
        <v>644</v>
      </c>
      <c r="E81" s="191" t="s">
        <v>644</v>
      </c>
      <c r="F81" s="191" t="s">
        <v>644</v>
      </c>
      <c r="G81" s="191" t="s">
        <v>644</v>
      </c>
      <c r="H81" s="191" t="s">
        <v>644</v>
      </c>
      <c r="I81" s="191" t="s">
        <v>644</v>
      </c>
      <c r="J81" s="191" t="s">
        <v>644</v>
      </c>
      <c r="K81" s="191" t="s">
        <v>644</v>
      </c>
      <c r="L81" s="191" t="s">
        <v>644</v>
      </c>
      <c r="M81" s="191" t="s">
        <v>644</v>
      </c>
      <c r="N81" s="191" t="s">
        <v>644</v>
      </c>
      <c r="O81" s="191" t="s">
        <v>644</v>
      </c>
      <c r="P81" s="191" t="s">
        <v>644</v>
      </c>
      <c r="Q81" s="191" t="s">
        <v>644</v>
      </c>
      <c r="R81" s="191" t="s">
        <v>644</v>
      </c>
      <c r="S81" s="191" t="s">
        <v>644</v>
      </c>
    </row>
    <row r="82" spans="1:19" x14ac:dyDescent="0.25">
      <c r="A82" s="18" t="s">
        <v>454</v>
      </c>
      <c r="B82" s="191" t="s">
        <v>644</v>
      </c>
      <c r="C82" s="191" t="s">
        <v>644</v>
      </c>
      <c r="D82" s="191" t="s">
        <v>644</v>
      </c>
      <c r="E82" s="191" t="s">
        <v>644</v>
      </c>
      <c r="F82" s="191" t="s">
        <v>644</v>
      </c>
      <c r="G82" s="191" t="s">
        <v>644</v>
      </c>
      <c r="H82" s="191" t="s">
        <v>644</v>
      </c>
      <c r="I82" s="191" t="s">
        <v>644</v>
      </c>
      <c r="J82" s="191" t="s">
        <v>644</v>
      </c>
      <c r="K82" s="191" t="s">
        <v>644</v>
      </c>
      <c r="L82" s="191" t="s">
        <v>644</v>
      </c>
      <c r="M82" s="191" t="s">
        <v>644</v>
      </c>
      <c r="N82" s="191" t="s">
        <v>644</v>
      </c>
      <c r="O82" s="191" t="s">
        <v>644</v>
      </c>
      <c r="P82" s="191" t="s">
        <v>644</v>
      </c>
      <c r="Q82" s="191" t="s">
        <v>644</v>
      </c>
      <c r="R82" s="191" t="s">
        <v>644</v>
      </c>
      <c r="S82" s="191" t="s">
        <v>644</v>
      </c>
    </row>
    <row r="83" spans="1:19" x14ac:dyDescent="0.25">
      <c r="A83" s="18" t="s">
        <v>455</v>
      </c>
      <c r="B83" s="191" t="s">
        <v>644</v>
      </c>
      <c r="C83" s="191" t="s">
        <v>644</v>
      </c>
      <c r="D83" s="191" t="s">
        <v>644</v>
      </c>
      <c r="E83" s="191" t="s">
        <v>644</v>
      </c>
      <c r="F83" s="191" t="s">
        <v>644</v>
      </c>
      <c r="G83" s="191" t="s">
        <v>644</v>
      </c>
      <c r="H83" s="191" t="s">
        <v>644</v>
      </c>
      <c r="I83" s="191" t="s">
        <v>644</v>
      </c>
      <c r="J83" s="191" t="s">
        <v>644</v>
      </c>
      <c r="K83" s="191" t="s">
        <v>644</v>
      </c>
      <c r="L83" s="191" t="s">
        <v>644</v>
      </c>
      <c r="M83" s="191" t="s">
        <v>644</v>
      </c>
      <c r="N83" s="191" t="s">
        <v>644</v>
      </c>
      <c r="O83" s="191" t="s">
        <v>644</v>
      </c>
      <c r="P83" s="191" t="s">
        <v>644</v>
      </c>
      <c r="Q83" s="191" t="s">
        <v>644</v>
      </c>
      <c r="R83" s="191" t="s">
        <v>644</v>
      </c>
      <c r="S83" s="191" t="s">
        <v>644</v>
      </c>
    </row>
    <row r="84" spans="1:19" x14ac:dyDescent="0.25">
      <c r="A84" s="18" t="s">
        <v>456</v>
      </c>
      <c r="B84" s="191" t="s">
        <v>644</v>
      </c>
      <c r="C84" s="191" t="s">
        <v>644</v>
      </c>
      <c r="D84" s="191" t="s">
        <v>644</v>
      </c>
      <c r="E84" s="191" t="s">
        <v>644</v>
      </c>
      <c r="F84" s="191" t="s">
        <v>644</v>
      </c>
      <c r="G84" s="191" t="s">
        <v>644</v>
      </c>
      <c r="H84" s="191" t="s">
        <v>952</v>
      </c>
      <c r="I84" s="191" t="s">
        <v>644</v>
      </c>
      <c r="J84" s="191" t="s">
        <v>644</v>
      </c>
      <c r="K84" s="191" t="s">
        <v>644</v>
      </c>
      <c r="L84" s="191" t="s">
        <v>644</v>
      </c>
      <c r="M84" s="191" t="s">
        <v>952</v>
      </c>
      <c r="N84" s="191" t="s">
        <v>644</v>
      </c>
      <c r="O84" s="191" t="s">
        <v>644</v>
      </c>
      <c r="P84" s="191" t="s">
        <v>644</v>
      </c>
      <c r="Q84" s="191" t="s">
        <v>644</v>
      </c>
      <c r="R84" s="191" t="s">
        <v>644</v>
      </c>
      <c r="S84" s="191" t="s">
        <v>644</v>
      </c>
    </row>
    <row r="85" spans="1:19" x14ac:dyDescent="0.25">
      <c r="A85" s="18" t="s">
        <v>457</v>
      </c>
      <c r="B85" s="191" t="s">
        <v>644</v>
      </c>
      <c r="C85" s="191" t="s">
        <v>644</v>
      </c>
      <c r="D85" s="191" t="s">
        <v>644</v>
      </c>
      <c r="E85" s="191" t="s">
        <v>644</v>
      </c>
      <c r="F85" s="191" t="s">
        <v>644</v>
      </c>
      <c r="G85" s="191" t="s">
        <v>644</v>
      </c>
      <c r="H85" s="191" t="s">
        <v>952</v>
      </c>
      <c r="I85" s="191" t="s">
        <v>644</v>
      </c>
      <c r="J85" s="191" t="s">
        <v>644</v>
      </c>
      <c r="K85" s="191" t="s">
        <v>644</v>
      </c>
      <c r="L85" s="191" t="s">
        <v>644</v>
      </c>
      <c r="M85" s="191" t="s">
        <v>644</v>
      </c>
      <c r="N85" s="191" t="s">
        <v>644</v>
      </c>
      <c r="O85" s="191" t="s">
        <v>644</v>
      </c>
      <c r="P85" s="191" t="s">
        <v>644</v>
      </c>
      <c r="Q85" s="191" t="s">
        <v>644</v>
      </c>
      <c r="R85" s="191" t="s">
        <v>644</v>
      </c>
      <c r="S85" s="191" t="s">
        <v>644</v>
      </c>
    </row>
    <row r="86" spans="1:19" x14ac:dyDescent="0.25">
      <c r="A86" s="18" t="s">
        <v>458</v>
      </c>
      <c r="B86" s="191" t="s">
        <v>952</v>
      </c>
      <c r="C86" s="191" t="s">
        <v>644</v>
      </c>
      <c r="D86" s="191" t="s">
        <v>644</v>
      </c>
      <c r="E86" s="191" t="s">
        <v>644</v>
      </c>
      <c r="F86" s="191" t="s">
        <v>644</v>
      </c>
      <c r="G86" s="191" t="s">
        <v>644</v>
      </c>
      <c r="H86" s="191" t="s">
        <v>952</v>
      </c>
      <c r="I86" s="191" t="s">
        <v>644</v>
      </c>
      <c r="J86" s="191" t="s">
        <v>644</v>
      </c>
      <c r="K86" s="191" t="s">
        <v>644</v>
      </c>
      <c r="L86" s="191" t="s">
        <v>644</v>
      </c>
      <c r="M86" s="191" t="s">
        <v>952</v>
      </c>
      <c r="N86" s="191" t="s">
        <v>952</v>
      </c>
      <c r="O86" s="191" t="s">
        <v>644</v>
      </c>
      <c r="P86" s="191" t="s">
        <v>644</v>
      </c>
      <c r="Q86" s="191" t="s">
        <v>644</v>
      </c>
      <c r="R86" s="191" t="s">
        <v>644</v>
      </c>
      <c r="S86" s="191" t="s">
        <v>644</v>
      </c>
    </row>
    <row r="87" spans="1:19" x14ac:dyDescent="0.25">
      <c r="A87" s="18" t="s">
        <v>459</v>
      </c>
      <c r="B87" s="191" t="s">
        <v>644</v>
      </c>
      <c r="C87" s="191" t="s">
        <v>644</v>
      </c>
      <c r="D87" s="191" t="s">
        <v>952</v>
      </c>
      <c r="E87" s="191" t="s">
        <v>644</v>
      </c>
      <c r="F87" s="191" t="s">
        <v>644</v>
      </c>
      <c r="G87" s="191" t="s">
        <v>644</v>
      </c>
      <c r="H87" s="191" t="s">
        <v>952</v>
      </c>
      <c r="I87" s="191" t="s">
        <v>644</v>
      </c>
      <c r="J87" s="191" t="s">
        <v>644</v>
      </c>
      <c r="K87" s="191" t="s">
        <v>644</v>
      </c>
      <c r="L87" s="191" t="s">
        <v>644</v>
      </c>
      <c r="M87" s="191" t="s">
        <v>644</v>
      </c>
      <c r="N87" s="191" t="s">
        <v>644</v>
      </c>
      <c r="O87" s="191" t="s">
        <v>644</v>
      </c>
      <c r="P87" s="191" t="s">
        <v>644</v>
      </c>
      <c r="Q87" s="191" t="s">
        <v>644</v>
      </c>
      <c r="R87" s="191" t="s">
        <v>644</v>
      </c>
      <c r="S87" s="191" t="s">
        <v>644</v>
      </c>
    </row>
    <row r="88" spans="1:19" x14ac:dyDescent="0.25">
      <c r="A88" s="18" t="s">
        <v>460</v>
      </c>
      <c r="B88" s="191" t="s">
        <v>644</v>
      </c>
      <c r="C88" s="191" t="s">
        <v>644</v>
      </c>
      <c r="D88" s="191" t="s">
        <v>644</v>
      </c>
      <c r="E88" s="191" t="s">
        <v>644</v>
      </c>
      <c r="F88" s="191" t="s">
        <v>644</v>
      </c>
      <c r="G88" s="191" t="s">
        <v>644</v>
      </c>
      <c r="H88" s="191" t="s">
        <v>644</v>
      </c>
      <c r="I88" s="191" t="s">
        <v>644</v>
      </c>
      <c r="J88" s="191" t="s">
        <v>644</v>
      </c>
      <c r="K88" s="191" t="s">
        <v>644</v>
      </c>
      <c r="L88" s="191" t="s">
        <v>644</v>
      </c>
      <c r="M88" s="191" t="s">
        <v>644</v>
      </c>
      <c r="N88" s="191" t="s">
        <v>644</v>
      </c>
      <c r="O88" s="191" t="s">
        <v>644</v>
      </c>
      <c r="P88" s="191" t="s">
        <v>644</v>
      </c>
      <c r="Q88" s="191" t="s">
        <v>644</v>
      </c>
      <c r="R88" s="191" t="s">
        <v>644</v>
      </c>
      <c r="S88" s="191" t="s">
        <v>644</v>
      </c>
    </row>
    <row r="89" spans="1:19" x14ac:dyDescent="0.25">
      <c r="A89" s="18" t="s">
        <v>461</v>
      </c>
      <c r="B89" s="191" t="s">
        <v>644</v>
      </c>
      <c r="C89" s="191" t="s">
        <v>644</v>
      </c>
      <c r="D89" s="191" t="s">
        <v>644</v>
      </c>
      <c r="E89" s="191" t="s">
        <v>952</v>
      </c>
      <c r="F89" s="191" t="s">
        <v>644</v>
      </c>
      <c r="G89" s="191" t="s">
        <v>952</v>
      </c>
      <c r="H89" s="191" t="s">
        <v>644</v>
      </c>
      <c r="I89" s="191" t="s">
        <v>644</v>
      </c>
      <c r="J89" s="191" t="s">
        <v>644</v>
      </c>
      <c r="K89" s="191" t="s">
        <v>644</v>
      </c>
      <c r="L89" s="191" t="s">
        <v>644</v>
      </c>
      <c r="M89" s="191" t="s">
        <v>644</v>
      </c>
      <c r="N89" s="191" t="s">
        <v>952</v>
      </c>
      <c r="O89" s="191" t="s">
        <v>644</v>
      </c>
      <c r="P89" s="191" t="s">
        <v>644</v>
      </c>
      <c r="Q89" s="191" t="s">
        <v>644</v>
      </c>
      <c r="R89" s="191" t="s">
        <v>644</v>
      </c>
      <c r="S89" s="191" t="s">
        <v>644</v>
      </c>
    </row>
    <row r="90" spans="1:19" x14ac:dyDescent="0.25">
      <c r="A90" s="18" t="s">
        <v>462</v>
      </c>
      <c r="B90" s="191" t="s">
        <v>644</v>
      </c>
      <c r="C90" s="191" t="s">
        <v>644</v>
      </c>
      <c r="D90" s="191" t="s">
        <v>644</v>
      </c>
      <c r="E90" s="191" t="s">
        <v>644</v>
      </c>
      <c r="F90" s="191" t="s">
        <v>644</v>
      </c>
      <c r="G90" s="191" t="s">
        <v>644</v>
      </c>
      <c r="H90" s="191" t="s">
        <v>644</v>
      </c>
      <c r="I90" s="191" t="s">
        <v>644</v>
      </c>
      <c r="J90" s="191" t="s">
        <v>644</v>
      </c>
      <c r="K90" s="191" t="s">
        <v>644</v>
      </c>
      <c r="L90" s="191" t="s">
        <v>952</v>
      </c>
      <c r="M90" s="191" t="s">
        <v>952</v>
      </c>
      <c r="N90" s="191" t="s">
        <v>644</v>
      </c>
      <c r="O90" s="191" t="s">
        <v>644</v>
      </c>
      <c r="P90" s="191" t="s">
        <v>644</v>
      </c>
      <c r="Q90" s="191" t="s">
        <v>644</v>
      </c>
      <c r="R90" s="191" t="s">
        <v>952</v>
      </c>
      <c r="S90" s="191" t="s">
        <v>644</v>
      </c>
    </row>
    <row r="91" spans="1:19" x14ac:dyDescent="0.25">
      <c r="A91" s="18" t="s">
        <v>463</v>
      </c>
      <c r="B91" s="191" t="s">
        <v>644</v>
      </c>
      <c r="C91" s="191" t="s">
        <v>644</v>
      </c>
      <c r="D91" s="191" t="s">
        <v>644</v>
      </c>
      <c r="E91" s="191" t="s">
        <v>644</v>
      </c>
      <c r="F91" s="191" t="s">
        <v>644</v>
      </c>
      <c r="G91" s="191" t="s">
        <v>644</v>
      </c>
      <c r="H91" s="191" t="s">
        <v>644</v>
      </c>
      <c r="I91" s="191" t="s">
        <v>644</v>
      </c>
      <c r="J91" s="191" t="s">
        <v>644</v>
      </c>
      <c r="K91" s="191" t="s">
        <v>644</v>
      </c>
      <c r="L91" s="191" t="s">
        <v>644</v>
      </c>
      <c r="M91" s="191" t="s">
        <v>644</v>
      </c>
      <c r="N91" s="191" t="s">
        <v>644</v>
      </c>
      <c r="O91" s="191" t="s">
        <v>644</v>
      </c>
      <c r="P91" s="191" t="s">
        <v>644</v>
      </c>
      <c r="Q91" s="191" t="s">
        <v>644</v>
      </c>
      <c r="R91" s="191" t="s">
        <v>644</v>
      </c>
      <c r="S91" s="191" t="s">
        <v>644</v>
      </c>
    </row>
    <row r="92" spans="1:19" x14ac:dyDescent="0.25">
      <c r="A92" s="18" t="s">
        <v>464</v>
      </c>
      <c r="B92" s="191" t="s">
        <v>644</v>
      </c>
      <c r="C92" s="191" t="s">
        <v>644</v>
      </c>
      <c r="D92" s="191" t="s">
        <v>644</v>
      </c>
      <c r="E92" s="191" t="s">
        <v>644</v>
      </c>
      <c r="F92" s="191" t="s">
        <v>644</v>
      </c>
      <c r="G92" s="191" t="s">
        <v>644</v>
      </c>
      <c r="H92" s="191" t="s">
        <v>644</v>
      </c>
      <c r="I92" s="191" t="s">
        <v>644</v>
      </c>
      <c r="J92" s="191" t="s">
        <v>644</v>
      </c>
      <c r="K92" s="191" t="s">
        <v>644</v>
      </c>
      <c r="L92" s="191" t="s">
        <v>644</v>
      </c>
      <c r="M92" s="191" t="s">
        <v>644</v>
      </c>
      <c r="N92" s="191" t="s">
        <v>644</v>
      </c>
      <c r="O92" s="191" t="s">
        <v>644</v>
      </c>
      <c r="P92" s="191" t="s">
        <v>644</v>
      </c>
      <c r="Q92" s="191" t="s">
        <v>644</v>
      </c>
      <c r="R92" s="191" t="s">
        <v>644</v>
      </c>
      <c r="S92" s="191" t="s">
        <v>644</v>
      </c>
    </row>
    <row r="93" spans="1:19" x14ac:dyDescent="0.25">
      <c r="A93" s="18" t="s">
        <v>465</v>
      </c>
      <c r="B93" s="191" t="s">
        <v>644</v>
      </c>
      <c r="C93" s="191" t="s">
        <v>644</v>
      </c>
      <c r="D93" s="191" t="s">
        <v>644</v>
      </c>
      <c r="E93" s="191" t="s">
        <v>644</v>
      </c>
      <c r="F93" s="191" t="s">
        <v>644</v>
      </c>
      <c r="G93" s="191" t="s">
        <v>644</v>
      </c>
      <c r="H93" s="191" t="s">
        <v>644</v>
      </c>
      <c r="I93" s="191" t="s">
        <v>644</v>
      </c>
      <c r="J93" s="191" t="s">
        <v>644</v>
      </c>
      <c r="K93" s="191" t="s">
        <v>644</v>
      </c>
      <c r="L93" s="191" t="s">
        <v>644</v>
      </c>
      <c r="M93" s="191" t="s">
        <v>644</v>
      </c>
      <c r="N93" s="191" t="s">
        <v>644</v>
      </c>
      <c r="O93" s="191" t="s">
        <v>644</v>
      </c>
      <c r="P93" s="191" t="s">
        <v>644</v>
      </c>
      <c r="Q93" s="191" t="s">
        <v>644</v>
      </c>
      <c r="R93" s="191" t="s">
        <v>644</v>
      </c>
      <c r="S93" s="191" t="s">
        <v>644</v>
      </c>
    </row>
    <row r="94" spans="1:19" x14ac:dyDescent="0.25">
      <c r="A94" s="18" t="s">
        <v>466</v>
      </c>
      <c r="B94" s="191" t="s">
        <v>644</v>
      </c>
      <c r="C94" s="191" t="s">
        <v>644</v>
      </c>
      <c r="D94" s="191" t="s">
        <v>644</v>
      </c>
      <c r="E94" s="191" t="s">
        <v>644</v>
      </c>
      <c r="F94" s="191" t="s">
        <v>644</v>
      </c>
      <c r="G94" s="191" t="s">
        <v>952</v>
      </c>
      <c r="H94" s="191" t="s">
        <v>952</v>
      </c>
      <c r="I94" s="191" t="s">
        <v>644</v>
      </c>
      <c r="J94" s="191" t="s">
        <v>644</v>
      </c>
      <c r="K94" s="191" t="s">
        <v>644</v>
      </c>
      <c r="L94" s="191" t="s">
        <v>644</v>
      </c>
      <c r="M94" s="191" t="s">
        <v>952</v>
      </c>
      <c r="N94" s="191" t="s">
        <v>644</v>
      </c>
      <c r="O94" s="191" t="s">
        <v>644</v>
      </c>
      <c r="P94" s="191" t="s">
        <v>644</v>
      </c>
      <c r="Q94" s="191" t="s">
        <v>644</v>
      </c>
      <c r="R94" s="191" t="s">
        <v>644</v>
      </c>
      <c r="S94" s="191" t="s">
        <v>644</v>
      </c>
    </row>
    <row r="95" spans="1:19" x14ac:dyDescent="0.25">
      <c r="A95" s="18" t="s">
        <v>467</v>
      </c>
      <c r="B95" s="191" t="s">
        <v>644</v>
      </c>
      <c r="C95" s="191" t="s">
        <v>644</v>
      </c>
      <c r="D95" s="191" t="s">
        <v>644</v>
      </c>
      <c r="E95" s="191" t="s">
        <v>644</v>
      </c>
      <c r="F95" s="191" t="s">
        <v>644</v>
      </c>
      <c r="G95" s="191" t="s">
        <v>644</v>
      </c>
      <c r="H95" s="191" t="s">
        <v>644</v>
      </c>
      <c r="I95" s="191" t="s">
        <v>644</v>
      </c>
      <c r="J95" s="191" t="s">
        <v>644</v>
      </c>
      <c r="K95" s="191" t="s">
        <v>644</v>
      </c>
      <c r="L95" s="191" t="s">
        <v>644</v>
      </c>
      <c r="M95" s="191" t="s">
        <v>644</v>
      </c>
      <c r="N95" s="191" t="s">
        <v>644</v>
      </c>
      <c r="O95" s="191" t="s">
        <v>644</v>
      </c>
      <c r="P95" s="191" t="s">
        <v>644</v>
      </c>
      <c r="Q95" s="191" t="s">
        <v>644</v>
      </c>
      <c r="R95" s="191" t="s">
        <v>644</v>
      </c>
      <c r="S95" s="191" t="s">
        <v>644</v>
      </c>
    </row>
    <row r="96" spans="1:19" x14ac:dyDescent="0.25">
      <c r="A96" s="18" t="s">
        <v>468</v>
      </c>
      <c r="B96" s="191" t="s">
        <v>644</v>
      </c>
      <c r="C96" s="191" t="s">
        <v>644</v>
      </c>
      <c r="D96" s="191" t="s">
        <v>644</v>
      </c>
      <c r="E96" s="191" t="s">
        <v>644</v>
      </c>
      <c r="F96" s="191" t="s">
        <v>644</v>
      </c>
      <c r="G96" s="191" t="s">
        <v>644</v>
      </c>
      <c r="H96" s="191" t="s">
        <v>644</v>
      </c>
      <c r="I96" s="191" t="s">
        <v>644</v>
      </c>
      <c r="J96" s="191" t="s">
        <v>644</v>
      </c>
      <c r="K96" s="191" t="s">
        <v>644</v>
      </c>
      <c r="L96" s="191" t="s">
        <v>644</v>
      </c>
      <c r="M96" s="191" t="s">
        <v>644</v>
      </c>
      <c r="N96" s="191" t="s">
        <v>644</v>
      </c>
      <c r="O96" s="191" t="s">
        <v>644</v>
      </c>
      <c r="P96" s="191" t="s">
        <v>644</v>
      </c>
      <c r="Q96" s="191" t="s">
        <v>644</v>
      </c>
      <c r="R96" s="191" t="s">
        <v>644</v>
      </c>
      <c r="S96" s="191" t="s">
        <v>644</v>
      </c>
    </row>
    <row r="97" spans="1:19" x14ac:dyDescent="0.25">
      <c r="A97" s="18" t="s">
        <v>469</v>
      </c>
      <c r="B97" s="191" t="s">
        <v>644</v>
      </c>
      <c r="C97" s="191" t="s">
        <v>644</v>
      </c>
      <c r="D97" s="191" t="s">
        <v>644</v>
      </c>
      <c r="E97" s="191" t="s">
        <v>644</v>
      </c>
      <c r="F97" s="191" t="s">
        <v>644</v>
      </c>
      <c r="G97" s="191" t="s">
        <v>644</v>
      </c>
      <c r="H97" s="191" t="s">
        <v>644</v>
      </c>
      <c r="I97" s="191" t="s">
        <v>644</v>
      </c>
      <c r="J97" s="191" t="s">
        <v>644</v>
      </c>
      <c r="K97" s="191" t="s">
        <v>644</v>
      </c>
      <c r="L97" s="191" t="s">
        <v>644</v>
      </c>
      <c r="M97" s="191" t="s">
        <v>644</v>
      </c>
      <c r="N97" s="191" t="s">
        <v>644</v>
      </c>
      <c r="O97" s="191" t="s">
        <v>644</v>
      </c>
      <c r="P97" s="191" t="s">
        <v>644</v>
      </c>
      <c r="Q97" s="191" t="s">
        <v>644</v>
      </c>
      <c r="R97" s="191" t="s">
        <v>644</v>
      </c>
      <c r="S97" s="191" t="s">
        <v>644</v>
      </c>
    </row>
    <row r="98" spans="1:19" x14ac:dyDescent="0.25">
      <c r="A98" s="18" t="s">
        <v>470</v>
      </c>
      <c r="B98" s="191" t="s">
        <v>644</v>
      </c>
      <c r="C98" s="191" t="s">
        <v>644</v>
      </c>
      <c r="D98" s="191" t="s">
        <v>644</v>
      </c>
      <c r="E98" s="191" t="s">
        <v>644</v>
      </c>
      <c r="F98" s="191" t="s">
        <v>644</v>
      </c>
      <c r="G98" s="191" t="s">
        <v>644</v>
      </c>
      <c r="H98" s="191" t="s">
        <v>644</v>
      </c>
      <c r="I98" s="191" t="s">
        <v>644</v>
      </c>
      <c r="J98" s="191" t="s">
        <v>644</v>
      </c>
      <c r="K98" s="191" t="s">
        <v>644</v>
      </c>
      <c r="L98" s="191" t="s">
        <v>644</v>
      </c>
      <c r="M98" s="191" t="s">
        <v>644</v>
      </c>
      <c r="N98" s="191" t="s">
        <v>644</v>
      </c>
      <c r="O98" s="191" t="s">
        <v>644</v>
      </c>
      <c r="P98" s="191" t="s">
        <v>644</v>
      </c>
      <c r="Q98" s="191" t="s">
        <v>644</v>
      </c>
      <c r="R98" s="191" t="s">
        <v>644</v>
      </c>
      <c r="S98" s="191" t="s">
        <v>644</v>
      </c>
    </row>
    <row r="99" spans="1:19" x14ac:dyDescent="0.25">
      <c r="A99" s="18" t="s">
        <v>471</v>
      </c>
      <c r="B99" s="191" t="s">
        <v>644</v>
      </c>
      <c r="C99" s="191" t="s">
        <v>644</v>
      </c>
      <c r="D99" s="191" t="s">
        <v>644</v>
      </c>
      <c r="E99" s="191" t="s">
        <v>644</v>
      </c>
      <c r="F99" s="191" t="s">
        <v>644</v>
      </c>
      <c r="G99" s="191" t="s">
        <v>644</v>
      </c>
      <c r="H99" s="191" t="s">
        <v>644</v>
      </c>
      <c r="I99" s="191" t="s">
        <v>644</v>
      </c>
      <c r="J99" s="191" t="s">
        <v>644</v>
      </c>
      <c r="K99" s="191" t="s">
        <v>644</v>
      </c>
      <c r="L99" s="191" t="s">
        <v>644</v>
      </c>
      <c r="M99" s="191" t="s">
        <v>644</v>
      </c>
      <c r="N99" s="191" t="s">
        <v>644</v>
      </c>
      <c r="O99" s="191" t="s">
        <v>644</v>
      </c>
      <c r="P99" s="191" t="s">
        <v>644</v>
      </c>
      <c r="Q99" s="191" t="s">
        <v>644</v>
      </c>
      <c r="R99" s="191" t="s">
        <v>644</v>
      </c>
      <c r="S99" s="191" t="s">
        <v>644</v>
      </c>
    </row>
    <row r="100" spans="1:19" x14ac:dyDescent="0.25">
      <c r="A100" s="18" t="s">
        <v>472</v>
      </c>
      <c r="B100" s="191" t="s">
        <v>644</v>
      </c>
      <c r="C100" s="191" t="s">
        <v>644</v>
      </c>
      <c r="D100" s="191" t="s">
        <v>644</v>
      </c>
      <c r="E100" s="191" t="s">
        <v>644</v>
      </c>
      <c r="F100" s="191" t="s">
        <v>644</v>
      </c>
      <c r="G100" s="191" t="s">
        <v>644</v>
      </c>
      <c r="H100" s="191" t="s">
        <v>644</v>
      </c>
      <c r="I100" s="191" t="s">
        <v>644</v>
      </c>
      <c r="J100" s="191" t="s">
        <v>644</v>
      </c>
      <c r="K100" s="191" t="s">
        <v>644</v>
      </c>
      <c r="L100" s="191" t="s">
        <v>644</v>
      </c>
      <c r="M100" s="191" t="s">
        <v>644</v>
      </c>
      <c r="N100" s="191" t="s">
        <v>644</v>
      </c>
      <c r="O100" s="191" t="s">
        <v>644</v>
      </c>
      <c r="P100" s="191" t="s">
        <v>644</v>
      </c>
      <c r="Q100" s="191" t="s">
        <v>644</v>
      </c>
      <c r="R100" s="191" t="s">
        <v>644</v>
      </c>
      <c r="S100" s="191" t="s">
        <v>644</v>
      </c>
    </row>
    <row r="101" spans="1:19" x14ac:dyDescent="0.25">
      <c r="A101" s="18" t="s">
        <v>473</v>
      </c>
      <c r="B101" s="191" t="s">
        <v>644</v>
      </c>
      <c r="C101" s="191" t="s">
        <v>644</v>
      </c>
      <c r="D101" s="191" t="s">
        <v>644</v>
      </c>
      <c r="E101" s="191" t="s">
        <v>644</v>
      </c>
      <c r="F101" s="191" t="s">
        <v>644</v>
      </c>
      <c r="G101" s="191" t="s">
        <v>644</v>
      </c>
      <c r="H101" s="191" t="s">
        <v>644</v>
      </c>
      <c r="I101" s="191" t="s">
        <v>644</v>
      </c>
      <c r="J101" s="191" t="s">
        <v>644</v>
      </c>
      <c r="K101" s="191" t="s">
        <v>644</v>
      </c>
      <c r="L101" s="191" t="s">
        <v>952</v>
      </c>
      <c r="M101" s="191" t="s">
        <v>644</v>
      </c>
      <c r="N101" s="191" t="s">
        <v>644</v>
      </c>
      <c r="O101" s="191" t="s">
        <v>644</v>
      </c>
      <c r="P101" s="191" t="s">
        <v>644</v>
      </c>
      <c r="Q101" s="191" t="s">
        <v>644</v>
      </c>
      <c r="R101" s="191" t="s">
        <v>644</v>
      </c>
      <c r="S101" s="191" t="s">
        <v>644</v>
      </c>
    </row>
    <row r="102" spans="1:19" x14ac:dyDescent="0.25">
      <c r="A102" s="18" t="s">
        <v>474</v>
      </c>
      <c r="B102" s="191" t="s">
        <v>644</v>
      </c>
      <c r="C102" s="191" t="s">
        <v>644</v>
      </c>
      <c r="D102" s="191" t="s">
        <v>644</v>
      </c>
      <c r="E102" s="191" t="s">
        <v>644</v>
      </c>
      <c r="F102" s="191" t="s">
        <v>644</v>
      </c>
      <c r="G102" s="191" t="s">
        <v>644</v>
      </c>
      <c r="H102" s="191" t="s">
        <v>644</v>
      </c>
      <c r="I102" s="191" t="s">
        <v>644</v>
      </c>
      <c r="J102" s="191" t="s">
        <v>644</v>
      </c>
      <c r="K102" s="191" t="s">
        <v>644</v>
      </c>
      <c r="L102" s="191" t="s">
        <v>644</v>
      </c>
      <c r="M102" s="191" t="s">
        <v>644</v>
      </c>
      <c r="N102" s="191" t="s">
        <v>644</v>
      </c>
      <c r="O102" s="191" t="s">
        <v>644</v>
      </c>
      <c r="P102" s="191" t="s">
        <v>644</v>
      </c>
      <c r="Q102" s="191" t="s">
        <v>644</v>
      </c>
      <c r="R102" s="191" t="s">
        <v>952</v>
      </c>
      <c r="S102" s="191" t="s">
        <v>644</v>
      </c>
    </row>
    <row r="103" spans="1:19" x14ac:dyDescent="0.25">
      <c r="A103" s="18" t="s">
        <v>475</v>
      </c>
      <c r="B103" s="191" t="s">
        <v>644</v>
      </c>
      <c r="C103" s="191" t="s">
        <v>644</v>
      </c>
      <c r="D103" s="191" t="s">
        <v>644</v>
      </c>
      <c r="E103" s="191" t="s">
        <v>644</v>
      </c>
      <c r="F103" s="191" t="s">
        <v>644</v>
      </c>
      <c r="G103" s="191" t="s">
        <v>644</v>
      </c>
      <c r="H103" s="191" t="s">
        <v>644</v>
      </c>
      <c r="I103" s="191" t="s">
        <v>644</v>
      </c>
      <c r="J103" s="191" t="s">
        <v>644</v>
      </c>
      <c r="K103" s="191" t="s">
        <v>644</v>
      </c>
      <c r="L103" s="191" t="s">
        <v>644</v>
      </c>
      <c r="M103" s="191" t="s">
        <v>644</v>
      </c>
      <c r="N103" s="191" t="s">
        <v>644</v>
      </c>
      <c r="O103" s="191" t="s">
        <v>644</v>
      </c>
      <c r="P103" s="191" t="s">
        <v>644</v>
      </c>
      <c r="Q103" s="191" t="s">
        <v>644</v>
      </c>
      <c r="R103" s="191" t="s">
        <v>644</v>
      </c>
      <c r="S103" s="191" t="s">
        <v>644</v>
      </c>
    </row>
    <row r="104" spans="1:19" x14ac:dyDescent="0.25">
      <c r="A104" s="18" t="s">
        <v>476</v>
      </c>
      <c r="B104" s="191" t="s">
        <v>644</v>
      </c>
      <c r="C104" s="191" t="s">
        <v>644</v>
      </c>
      <c r="D104" s="191" t="s">
        <v>644</v>
      </c>
      <c r="E104" s="191" t="s">
        <v>644</v>
      </c>
      <c r="F104" s="191" t="s">
        <v>644</v>
      </c>
      <c r="G104" s="191" t="s">
        <v>644</v>
      </c>
      <c r="H104" s="191" t="s">
        <v>644</v>
      </c>
      <c r="I104" s="191" t="s">
        <v>644</v>
      </c>
      <c r="J104" s="191" t="s">
        <v>644</v>
      </c>
      <c r="K104" s="191" t="s">
        <v>644</v>
      </c>
      <c r="L104" s="191" t="s">
        <v>644</v>
      </c>
      <c r="M104" s="191" t="s">
        <v>644</v>
      </c>
      <c r="N104" s="191" t="s">
        <v>644</v>
      </c>
      <c r="O104" s="191" t="s">
        <v>644</v>
      </c>
      <c r="P104" s="191" t="s">
        <v>644</v>
      </c>
      <c r="Q104" s="191" t="s">
        <v>644</v>
      </c>
      <c r="R104" s="191" t="s">
        <v>644</v>
      </c>
      <c r="S104" s="191" t="s">
        <v>644</v>
      </c>
    </row>
    <row r="105" spans="1:19" x14ac:dyDescent="0.25">
      <c r="A105" s="18" t="s">
        <v>477</v>
      </c>
      <c r="B105" s="191" t="s">
        <v>644</v>
      </c>
      <c r="C105" s="191" t="s">
        <v>644</v>
      </c>
      <c r="D105" s="191" t="s">
        <v>644</v>
      </c>
      <c r="E105" s="191" t="s">
        <v>644</v>
      </c>
      <c r="F105" s="191" t="s">
        <v>644</v>
      </c>
      <c r="G105" s="191" t="s">
        <v>644</v>
      </c>
      <c r="H105" s="191" t="s">
        <v>644</v>
      </c>
      <c r="I105" s="191" t="s">
        <v>644</v>
      </c>
      <c r="J105" s="191" t="s">
        <v>644</v>
      </c>
      <c r="K105" s="191" t="s">
        <v>644</v>
      </c>
      <c r="L105" s="191" t="s">
        <v>644</v>
      </c>
      <c r="M105" s="191" t="s">
        <v>644</v>
      </c>
      <c r="N105" s="191" t="s">
        <v>644</v>
      </c>
      <c r="O105" s="191" t="s">
        <v>644</v>
      </c>
      <c r="P105" s="191" t="s">
        <v>644</v>
      </c>
      <c r="Q105" s="191" t="s">
        <v>644</v>
      </c>
      <c r="R105" s="191" t="s">
        <v>644</v>
      </c>
      <c r="S105" s="191" t="s">
        <v>644</v>
      </c>
    </row>
    <row r="106" spans="1:19" x14ac:dyDescent="0.25">
      <c r="A106" s="18" t="s">
        <v>478</v>
      </c>
      <c r="B106" s="191" t="s">
        <v>644</v>
      </c>
      <c r="C106" s="191" t="s">
        <v>644</v>
      </c>
      <c r="D106" s="191" t="s">
        <v>644</v>
      </c>
      <c r="E106" s="191" t="s">
        <v>644</v>
      </c>
      <c r="F106" s="191" t="s">
        <v>644</v>
      </c>
      <c r="G106" s="191" t="s">
        <v>644</v>
      </c>
      <c r="H106" s="191" t="s">
        <v>644</v>
      </c>
      <c r="I106" s="191" t="s">
        <v>644</v>
      </c>
      <c r="J106" s="191" t="s">
        <v>644</v>
      </c>
      <c r="K106" s="191" t="s">
        <v>644</v>
      </c>
      <c r="L106" s="191" t="s">
        <v>644</v>
      </c>
      <c r="M106" s="191" t="s">
        <v>644</v>
      </c>
      <c r="N106" s="191" t="s">
        <v>644</v>
      </c>
      <c r="O106" s="191" t="s">
        <v>644</v>
      </c>
      <c r="P106" s="191" t="s">
        <v>644</v>
      </c>
      <c r="Q106" s="191" t="s">
        <v>644</v>
      </c>
      <c r="R106" s="191" t="s">
        <v>644</v>
      </c>
      <c r="S106" s="191" t="s">
        <v>644</v>
      </c>
    </row>
    <row r="107" spans="1:19" x14ac:dyDescent="0.25">
      <c r="A107" s="18" t="s">
        <v>479</v>
      </c>
      <c r="B107" s="191" t="s">
        <v>644</v>
      </c>
      <c r="C107" s="191" t="s">
        <v>644</v>
      </c>
      <c r="D107" s="191" t="s">
        <v>952</v>
      </c>
      <c r="E107" s="191" t="s">
        <v>644</v>
      </c>
      <c r="F107" s="191" t="s">
        <v>644</v>
      </c>
      <c r="G107" s="191" t="s">
        <v>644</v>
      </c>
      <c r="H107" s="191" t="s">
        <v>952</v>
      </c>
      <c r="I107" s="191" t="s">
        <v>644</v>
      </c>
      <c r="J107" s="191" t="s">
        <v>644</v>
      </c>
      <c r="K107" s="191" t="s">
        <v>644</v>
      </c>
      <c r="L107" s="191" t="s">
        <v>644</v>
      </c>
      <c r="M107" s="191" t="s">
        <v>952</v>
      </c>
      <c r="N107" s="191" t="s">
        <v>952</v>
      </c>
      <c r="O107" s="191" t="s">
        <v>644</v>
      </c>
      <c r="P107" s="191" t="s">
        <v>644</v>
      </c>
      <c r="Q107" s="191" t="s">
        <v>644</v>
      </c>
      <c r="R107" s="191" t="s">
        <v>644</v>
      </c>
      <c r="S107" s="191" t="s">
        <v>644</v>
      </c>
    </row>
    <row r="108" spans="1:19" x14ac:dyDescent="0.25">
      <c r="A108" s="18" t="s">
        <v>480</v>
      </c>
      <c r="B108" s="191" t="s">
        <v>644</v>
      </c>
      <c r="C108" s="191" t="s">
        <v>644</v>
      </c>
      <c r="D108" s="191" t="s">
        <v>952</v>
      </c>
      <c r="E108" s="191" t="s">
        <v>644</v>
      </c>
      <c r="F108" s="191" t="s">
        <v>644</v>
      </c>
      <c r="G108" s="191" t="s">
        <v>644</v>
      </c>
      <c r="H108" s="191" t="s">
        <v>952</v>
      </c>
      <c r="I108" s="191" t="s">
        <v>644</v>
      </c>
      <c r="J108" s="191" t="s">
        <v>644</v>
      </c>
      <c r="K108" s="191" t="s">
        <v>644</v>
      </c>
      <c r="L108" s="191" t="s">
        <v>644</v>
      </c>
      <c r="M108" s="191" t="s">
        <v>952</v>
      </c>
      <c r="N108" s="191" t="s">
        <v>952</v>
      </c>
      <c r="O108" s="191" t="s">
        <v>644</v>
      </c>
      <c r="P108" s="191" t="s">
        <v>644</v>
      </c>
      <c r="Q108" s="191" t="s">
        <v>644</v>
      </c>
      <c r="R108" s="191" t="s">
        <v>644</v>
      </c>
      <c r="S108" s="191" t="s">
        <v>644</v>
      </c>
    </row>
    <row r="109" spans="1:19" x14ac:dyDescent="0.25">
      <c r="A109" s="18" t="s">
        <v>481</v>
      </c>
      <c r="B109" s="191" t="s">
        <v>644</v>
      </c>
      <c r="C109" s="191" t="s">
        <v>644</v>
      </c>
      <c r="D109" s="191" t="s">
        <v>952</v>
      </c>
      <c r="E109" s="191" t="s">
        <v>644</v>
      </c>
      <c r="F109" s="191" t="s">
        <v>644</v>
      </c>
      <c r="G109" s="191" t="s">
        <v>644</v>
      </c>
      <c r="H109" s="191" t="s">
        <v>952</v>
      </c>
      <c r="I109" s="191" t="s">
        <v>644</v>
      </c>
      <c r="J109" s="191" t="s">
        <v>644</v>
      </c>
      <c r="K109" s="191" t="s">
        <v>644</v>
      </c>
      <c r="L109" s="191" t="s">
        <v>644</v>
      </c>
      <c r="M109" s="191" t="s">
        <v>952</v>
      </c>
      <c r="N109" s="191" t="s">
        <v>952</v>
      </c>
      <c r="O109" s="191" t="s">
        <v>644</v>
      </c>
      <c r="P109" s="191" t="s">
        <v>644</v>
      </c>
      <c r="Q109" s="191" t="s">
        <v>644</v>
      </c>
      <c r="R109" s="191" t="s">
        <v>644</v>
      </c>
      <c r="S109" s="191" t="s">
        <v>644</v>
      </c>
    </row>
    <row r="110" spans="1:19" x14ac:dyDescent="0.25">
      <c r="A110" s="18" t="s">
        <v>482</v>
      </c>
      <c r="B110" s="191" t="s">
        <v>644</v>
      </c>
      <c r="C110" s="191" t="s">
        <v>644</v>
      </c>
      <c r="D110" s="191" t="s">
        <v>644</v>
      </c>
      <c r="E110" s="191" t="s">
        <v>644</v>
      </c>
      <c r="F110" s="191" t="s">
        <v>644</v>
      </c>
      <c r="G110" s="191" t="s">
        <v>644</v>
      </c>
      <c r="H110" s="191" t="s">
        <v>644</v>
      </c>
      <c r="I110" s="191" t="s">
        <v>644</v>
      </c>
      <c r="J110" s="191" t="s">
        <v>644</v>
      </c>
      <c r="K110" s="191" t="s">
        <v>644</v>
      </c>
      <c r="L110" s="191" t="s">
        <v>644</v>
      </c>
      <c r="M110" s="191" t="s">
        <v>644</v>
      </c>
      <c r="N110" s="191" t="s">
        <v>644</v>
      </c>
      <c r="O110" s="191" t="s">
        <v>644</v>
      </c>
      <c r="P110" s="191" t="s">
        <v>644</v>
      </c>
      <c r="Q110" s="191" t="s">
        <v>644</v>
      </c>
      <c r="R110" s="191" t="s">
        <v>644</v>
      </c>
      <c r="S110" s="191" t="s">
        <v>644</v>
      </c>
    </row>
    <row r="111" spans="1:19" x14ac:dyDescent="0.25">
      <c r="A111" s="18" t="s">
        <v>483</v>
      </c>
      <c r="B111" s="191" t="s">
        <v>644</v>
      </c>
      <c r="C111" s="191" t="s">
        <v>644</v>
      </c>
      <c r="D111" s="191" t="s">
        <v>644</v>
      </c>
      <c r="E111" s="191" t="s">
        <v>644</v>
      </c>
      <c r="F111" s="191" t="s">
        <v>644</v>
      </c>
      <c r="G111" s="191" t="s">
        <v>644</v>
      </c>
      <c r="H111" s="191" t="s">
        <v>644</v>
      </c>
      <c r="I111" s="191" t="s">
        <v>644</v>
      </c>
      <c r="J111" s="191" t="s">
        <v>644</v>
      </c>
      <c r="K111" s="191" t="s">
        <v>644</v>
      </c>
      <c r="L111" s="191" t="s">
        <v>644</v>
      </c>
      <c r="M111" s="191" t="s">
        <v>644</v>
      </c>
      <c r="N111" s="191" t="s">
        <v>644</v>
      </c>
      <c r="O111" s="191" t="s">
        <v>644</v>
      </c>
      <c r="P111" s="191" t="s">
        <v>644</v>
      </c>
      <c r="Q111" s="191" t="s">
        <v>644</v>
      </c>
      <c r="R111" s="191" t="s">
        <v>644</v>
      </c>
      <c r="S111" s="191" t="s">
        <v>644</v>
      </c>
    </row>
    <row r="112" spans="1:19" x14ac:dyDescent="0.25">
      <c r="A112" s="18" t="s">
        <v>484</v>
      </c>
      <c r="B112" s="191" t="s">
        <v>644</v>
      </c>
      <c r="C112" s="191" t="s">
        <v>644</v>
      </c>
      <c r="D112" s="191" t="s">
        <v>644</v>
      </c>
      <c r="E112" s="191" t="s">
        <v>644</v>
      </c>
      <c r="F112" s="191" t="s">
        <v>644</v>
      </c>
      <c r="G112" s="191" t="s">
        <v>644</v>
      </c>
      <c r="H112" s="191" t="s">
        <v>644</v>
      </c>
      <c r="I112" s="191" t="s">
        <v>644</v>
      </c>
      <c r="J112" s="191" t="s">
        <v>644</v>
      </c>
      <c r="K112" s="191" t="s">
        <v>644</v>
      </c>
      <c r="L112" s="191" t="s">
        <v>644</v>
      </c>
      <c r="M112" s="191" t="s">
        <v>644</v>
      </c>
      <c r="N112" s="191" t="s">
        <v>644</v>
      </c>
      <c r="O112" s="191" t="s">
        <v>644</v>
      </c>
      <c r="P112" s="191" t="s">
        <v>644</v>
      </c>
      <c r="Q112" s="191" t="s">
        <v>644</v>
      </c>
      <c r="R112" s="191" t="s">
        <v>644</v>
      </c>
      <c r="S112" s="191" t="s">
        <v>644</v>
      </c>
    </row>
    <row r="113" spans="1:19" x14ac:dyDescent="0.25">
      <c r="A113" s="18" t="s">
        <v>485</v>
      </c>
      <c r="B113" s="191" t="s">
        <v>644</v>
      </c>
      <c r="C113" s="191" t="s">
        <v>644</v>
      </c>
      <c r="D113" s="191" t="s">
        <v>644</v>
      </c>
      <c r="E113" s="191" t="s">
        <v>644</v>
      </c>
      <c r="F113" s="191" t="s">
        <v>644</v>
      </c>
      <c r="G113" s="191" t="s">
        <v>644</v>
      </c>
      <c r="H113" s="191" t="s">
        <v>644</v>
      </c>
      <c r="I113" s="191" t="s">
        <v>644</v>
      </c>
      <c r="J113" s="191" t="s">
        <v>644</v>
      </c>
      <c r="K113" s="191" t="s">
        <v>644</v>
      </c>
      <c r="L113" s="191" t="s">
        <v>644</v>
      </c>
      <c r="M113" s="191" t="s">
        <v>644</v>
      </c>
      <c r="N113" s="191" t="s">
        <v>644</v>
      </c>
      <c r="O113" s="191" t="s">
        <v>644</v>
      </c>
      <c r="P113" s="191" t="s">
        <v>644</v>
      </c>
      <c r="Q113" s="191" t="s">
        <v>644</v>
      </c>
      <c r="R113" s="191" t="s">
        <v>644</v>
      </c>
      <c r="S113" s="191" t="s">
        <v>644</v>
      </c>
    </row>
    <row r="114" spans="1:19" x14ac:dyDescent="0.25">
      <c r="A114" s="18" t="s">
        <v>486</v>
      </c>
      <c r="B114" s="191" t="s">
        <v>952</v>
      </c>
      <c r="C114" s="191" t="s">
        <v>952</v>
      </c>
      <c r="D114" s="191" t="s">
        <v>644</v>
      </c>
      <c r="E114" s="191" t="s">
        <v>644</v>
      </c>
      <c r="F114" s="191" t="s">
        <v>644</v>
      </c>
      <c r="G114" s="191" t="s">
        <v>644</v>
      </c>
      <c r="H114" s="191" t="s">
        <v>952</v>
      </c>
      <c r="I114" s="191" t="s">
        <v>644</v>
      </c>
      <c r="J114" s="191" t="s">
        <v>952</v>
      </c>
      <c r="K114" s="191" t="s">
        <v>644</v>
      </c>
      <c r="L114" s="191" t="s">
        <v>644</v>
      </c>
      <c r="M114" s="191" t="s">
        <v>952</v>
      </c>
      <c r="N114" s="191" t="s">
        <v>952</v>
      </c>
      <c r="O114" s="191" t="s">
        <v>644</v>
      </c>
      <c r="P114" s="191" t="s">
        <v>644</v>
      </c>
      <c r="Q114" s="191" t="s">
        <v>644</v>
      </c>
      <c r="R114" s="191" t="s">
        <v>644</v>
      </c>
      <c r="S114" s="191" t="s">
        <v>644</v>
      </c>
    </row>
    <row r="115" spans="1:19" x14ac:dyDescent="0.25">
      <c r="A115" s="18" t="s">
        <v>487</v>
      </c>
      <c r="B115" s="191" t="s">
        <v>644</v>
      </c>
      <c r="C115" s="191" t="s">
        <v>644</v>
      </c>
      <c r="D115" s="191" t="s">
        <v>644</v>
      </c>
      <c r="E115" s="191" t="s">
        <v>644</v>
      </c>
      <c r="F115" s="191" t="s">
        <v>644</v>
      </c>
      <c r="G115" s="191" t="s">
        <v>644</v>
      </c>
      <c r="H115" s="191" t="s">
        <v>644</v>
      </c>
      <c r="I115" s="191" t="s">
        <v>644</v>
      </c>
      <c r="J115" s="191" t="s">
        <v>644</v>
      </c>
      <c r="K115" s="191" t="s">
        <v>644</v>
      </c>
      <c r="L115" s="191" t="s">
        <v>644</v>
      </c>
      <c r="M115" s="191" t="s">
        <v>644</v>
      </c>
      <c r="N115" s="191" t="s">
        <v>952</v>
      </c>
      <c r="O115" s="191" t="s">
        <v>644</v>
      </c>
      <c r="P115" s="191" t="s">
        <v>644</v>
      </c>
      <c r="Q115" s="191" t="s">
        <v>644</v>
      </c>
      <c r="R115" s="191" t="s">
        <v>644</v>
      </c>
      <c r="S115" s="191" t="s">
        <v>644</v>
      </c>
    </row>
    <row r="116" spans="1:19" x14ac:dyDescent="0.25">
      <c r="A116" s="18" t="s">
        <v>488</v>
      </c>
      <c r="B116" s="191" t="s">
        <v>644</v>
      </c>
      <c r="C116" s="191" t="s">
        <v>644</v>
      </c>
      <c r="D116" s="191" t="s">
        <v>644</v>
      </c>
      <c r="E116" s="191" t="s">
        <v>644</v>
      </c>
      <c r="F116" s="191" t="s">
        <v>644</v>
      </c>
      <c r="G116" s="191" t="s">
        <v>644</v>
      </c>
      <c r="H116" s="191" t="s">
        <v>644</v>
      </c>
      <c r="I116" s="191" t="s">
        <v>644</v>
      </c>
      <c r="J116" s="191" t="s">
        <v>644</v>
      </c>
      <c r="K116" s="191" t="s">
        <v>644</v>
      </c>
      <c r="L116" s="191" t="s">
        <v>644</v>
      </c>
      <c r="M116" s="191" t="s">
        <v>644</v>
      </c>
      <c r="N116" s="191" t="s">
        <v>644</v>
      </c>
      <c r="O116" s="191" t="s">
        <v>644</v>
      </c>
      <c r="P116" s="191" t="s">
        <v>644</v>
      </c>
      <c r="Q116" s="191" t="s">
        <v>644</v>
      </c>
      <c r="R116" s="191" t="s">
        <v>644</v>
      </c>
      <c r="S116" s="191" t="s">
        <v>644</v>
      </c>
    </row>
    <row r="117" spans="1:19" x14ac:dyDescent="0.25">
      <c r="A117" s="18" t="s">
        <v>489</v>
      </c>
      <c r="B117" s="191" t="s">
        <v>644</v>
      </c>
      <c r="C117" s="191" t="s">
        <v>644</v>
      </c>
      <c r="D117" s="191" t="s">
        <v>644</v>
      </c>
      <c r="E117" s="191" t="s">
        <v>644</v>
      </c>
      <c r="F117" s="191" t="s">
        <v>644</v>
      </c>
      <c r="G117" s="191" t="s">
        <v>644</v>
      </c>
      <c r="H117" s="191" t="s">
        <v>644</v>
      </c>
      <c r="I117" s="191" t="s">
        <v>644</v>
      </c>
      <c r="J117" s="191" t="s">
        <v>644</v>
      </c>
      <c r="K117" s="191" t="s">
        <v>644</v>
      </c>
      <c r="L117" s="191" t="s">
        <v>644</v>
      </c>
      <c r="M117" s="191" t="s">
        <v>644</v>
      </c>
      <c r="N117" s="191" t="s">
        <v>644</v>
      </c>
      <c r="O117" s="191" t="s">
        <v>644</v>
      </c>
      <c r="P117" s="191" t="s">
        <v>644</v>
      </c>
      <c r="Q117" s="191" t="s">
        <v>644</v>
      </c>
      <c r="R117" s="191" t="s">
        <v>644</v>
      </c>
      <c r="S117" s="191" t="s">
        <v>644</v>
      </c>
    </row>
    <row r="118" spans="1:19" x14ac:dyDescent="0.25">
      <c r="A118" s="18" t="s">
        <v>490</v>
      </c>
      <c r="B118" s="191" t="s">
        <v>644</v>
      </c>
      <c r="C118" s="191" t="s">
        <v>644</v>
      </c>
      <c r="D118" s="191" t="s">
        <v>644</v>
      </c>
      <c r="E118" s="191" t="s">
        <v>644</v>
      </c>
      <c r="F118" s="191" t="s">
        <v>644</v>
      </c>
      <c r="G118" s="191" t="s">
        <v>644</v>
      </c>
      <c r="H118" s="191" t="s">
        <v>644</v>
      </c>
      <c r="I118" s="191" t="s">
        <v>644</v>
      </c>
      <c r="J118" s="191" t="s">
        <v>644</v>
      </c>
      <c r="K118" s="191" t="s">
        <v>644</v>
      </c>
      <c r="L118" s="191" t="s">
        <v>644</v>
      </c>
      <c r="M118" s="191" t="s">
        <v>644</v>
      </c>
      <c r="N118" s="191" t="s">
        <v>644</v>
      </c>
      <c r="O118" s="191" t="s">
        <v>644</v>
      </c>
      <c r="P118" s="191" t="s">
        <v>644</v>
      </c>
      <c r="Q118" s="191" t="s">
        <v>644</v>
      </c>
      <c r="R118" s="191" t="s">
        <v>644</v>
      </c>
      <c r="S118" s="191" t="s">
        <v>644</v>
      </c>
    </row>
    <row r="119" spans="1:19" x14ac:dyDescent="0.25">
      <c r="A119" s="18"/>
    </row>
    <row r="120" spans="1:19" x14ac:dyDescent="0.25">
      <c r="A120" s="18"/>
    </row>
    <row r="121" spans="1:19" x14ac:dyDescent="0.25">
      <c r="A121" s="18"/>
    </row>
    <row r="122" spans="1:19" x14ac:dyDescent="0.25">
      <c r="A122" s="18"/>
    </row>
    <row r="123" spans="1:19" x14ac:dyDescent="0.25">
      <c r="A123" s="18"/>
    </row>
    <row r="124" spans="1:19" x14ac:dyDescent="0.25">
      <c r="A124" s="18"/>
    </row>
    <row r="125" spans="1:19" x14ac:dyDescent="0.25">
      <c r="A125" s="18"/>
    </row>
    <row r="126" spans="1:19" x14ac:dyDescent="0.25">
      <c r="A126" s="18"/>
    </row>
    <row r="127" spans="1:19" x14ac:dyDescent="0.25">
      <c r="A127" s="18"/>
    </row>
    <row r="128" spans="1:19" x14ac:dyDescent="0.25">
      <c r="A128" s="18"/>
    </row>
    <row r="129" spans="1:1" x14ac:dyDescent="0.25">
      <c r="A129" s="18"/>
    </row>
    <row r="130" spans="1:1" x14ac:dyDescent="0.25">
      <c r="A130" s="18"/>
    </row>
    <row r="131" spans="1:1" x14ac:dyDescent="0.25">
      <c r="A131" s="18"/>
    </row>
    <row r="132" spans="1:1" x14ac:dyDescent="0.25">
      <c r="A132" s="18"/>
    </row>
    <row r="133" spans="1:1" x14ac:dyDescent="0.25">
      <c r="A133" s="18"/>
    </row>
    <row r="134" spans="1:1" x14ac:dyDescent="0.25">
      <c r="A134" s="18"/>
    </row>
    <row r="135" spans="1:1" x14ac:dyDescent="0.25">
      <c r="A135" s="18"/>
    </row>
    <row r="136" spans="1:1" x14ac:dyDescent="0.25">
      <c r="A136" s="18"/>
    </row>
    <row r="137" spans="1:1" x14ac:dyDescent="0.25">
      <c r="A137" s="18"/>
    </row>
    <row r="138" spans="1:1" x14ac:dyDescent="0.25">
      <c r="A138" s="18"/>
    </row>
    <row r="139" spans="1:1" x14ac:dyDescent="0.25">
      <c r="A139" s="18"/>
    </row>
    <row r="140" spans="1:1" x14ac:dyDescent="0.25">
      <c r="A140" s="18"/>
    </row>
    <row r="141" spans="1:1" x14ac:dyDescent="0.25">
      <c r="A141" s="18"/>
    </row>
    <row r="142" spans="1:1" x14ac:dyDescent="0.25">
      <c r="A142" s="18"/>
    </row>
    <row r="143" spans="1:1" x14ac:dyDescent="0.25">
      <c r="A143" s="18"/>
    </row>
    <row r="144" spans="1:1" x14ac:dyDescent="0.25">
      <c r="A144" s="18"/>
    </row>
    <row r="145" spans="1:1" x14ac:dyDescent="0.25">
      <c r="A145" s="18"/>
    </row>
    <row r="146" spans="1:1" x14ac:dyDescent="0.25">
      <c r="A146" s="18"/>
    </row>
    <row r="147" spans="1:1" x14ac:dyDescent="0.25">
      <c r="A147" s="18"/>
    </row>
    <row r="148" spans="1:1" x14ac:dyDescent="0.25">
      <c r="A148" s="18"/>
    </row>
    <row r="149" spans="1:1" x14ac:dyDescent="0.25">
      <c r="A149" s="18"/>
    </row>
    <row r="150" spans="1:1" x14ac:dyDescent="0.25">
      <c r="A150" s="18"/>
    </row>
    <row r="151" spans="1:1" x14ac:dyDescent="0.25">
      <c r="A151" s="18"/>
    </row>
    <row r="152" spans="1:1" x14ac:dyDescent="0.25">
      <c r="A152" s="18"/>
    </row>
    <row r="153" spans="1:1" x14ac:dyDescent="0.25">
      <c r="A153" s="18"/>
    </row>
    <row r="154" spans="1:1" x14ac:dyDescent="0.25">
      <c r="A154" s="18"/>
    </row>
    <row r="155" spans="1:1" x14ac:dyDescent="0.25">
      <c r="A155" s="18"/>
    </row>
    <row r="156" spans="1:1" x14ac:dyDescent="0.25">
      <c r="A156" s="18"/>
    </row>
    <row r="157" spans="1:1" x14ac:dyDescent="0.25">
      <c r="A157" s="18"/>
    </row>
    <row r="158" spans="1:1" x14ac:dyDescent="0.25">
      <c r="A158" s="18"/>
    </row>
    <row r="159" spans="1:1" x14ac:dyDescent="0.25">
      <c r="A159" s="18"/>
    </row>
    <row r="160" spans="1:1" x14ac:dyDescent="0.25">
      <c r="A160" s="18"/>
    </row>
    <row r="161" spans="1:1" x14ac:dyDescent="0.25">
      <c r="A161" s="18"/>
    </row>
    <row r="162" spans="1:1" x14ac:dyDescent="0.25">
      <c r="A162" s="18"/>
    </row>
    <row r="163" spans="1:1" x14ac:dyDescent="0.25">
      <c r="A163" s="18"/>
    </row>
    <row r="164" spans="1:1" x14ac:dyDescent="0.25">
      <c r="A164" s="18"/>
    </row>
    <row r="165" spans="1:1" x14ac:dyDescent="0.25">
      <c r="A165" s="18"/>
    </row>
    <row r="166" spans="1:1" x14ac:dyDescent="0.25">
      <c r="A166" s="18"/>
    </row>
    <row r="167" spans="1:1" x14ac:dyDescent="0.25">
      <c r="A167" s="18"/>
    </row>
    <row r="168" spans="1:1" x14ac:dyDescent="0.25">
      <c r="A168" s="18"/>
    </row>
    <row r="169" spans="1:1" x14ac:dyDescent="0.25">
      <c r="A169" s="18"/>
    </row>
    <row r="170" spans="1:1" x14ac:dyDescent="0.25">
      <c r="A170" s="18"/>
    </row>
    <row r="171" spans="1:1" x14ac:dyDescent="0.25">
      <c r="A171" s="18"/>
    </row>
    <row r="172" spans="1:1" x14ac:dyDescent="0.25">
      <c r="A172" s="18"/>
    </row>
    <row r="173" spans="1:1" x14ac:dyDescent="0.25">
      <c r="A173" s="18"/>
    </row>
    <row r="174" spans="1:1" x14ac:dyDescent="0.25">
      <c r="A174" s="18"/>
    </row>
    <row r="175" spans="1:1" x14ac:dyDescent="0.25">
      <c r="A175" s="18"/>
    </row>
    <row r="176" spans="1:1" x14ac:dyDescent="0.25">
      <c r="A176" s="18"/>
    </row>
    <row r="177" spans="1:1" x14ac:dyDescent="0.25">
      <c r="A177" s="18"/>
    </row>
    <row r="178" spans="1:1" x14ac:dyDescent="0.25">
      <c r="A178" s="18"/>
    </row>
    <row r="179" spans="1:1" x14ac:dyDescent="0.25">
      <c r="A179" s="18"/>
    </row>
    <row r="180" spans="1:1" x14ac:dyDescent="0.25">
      <c r="A180" s="18"/>
    </row>
    <row r="181" spans="1:1" x14ac:dyDescent="0.25">
      <c r="A181" s="18"/>
    </row>
    <row r="182" spans="1:1" x14ac:dyDescent="0.25">
      <c r="A182" s="18"/>
    </row>
    <row r="183" spans="1:1" x14ac:dyDescent="0.25">
      <c r="A183" s="18"/>
    </row>
    <row r="184" spans="1:1" x14ac:dyDescent="0.25">
      <c r="A184" s="18"/>
    </row>
    <row r="185" spans="1:1" x14ac:dyDescent="0.25">
      <c r="A185" s="18"/>
    </row>
    <row r="186" spans="1:1" x14ac:dyDescent="0.25">
      <c r="A186" s="18"/>
    </row>
    <row r="187" spans="1:1" x14ac:dyDescent="0.25">
      <c r="A187" s="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2"/>
  <sheetViews>
    <sheetView topLeftCell="A20" workbookViewId="0">
      <selection activeCell="H38" sqref="H38"/>
    </sheetView>
  </sheetViews>
  <sheetFormatPr defaultRowHeight="15" x14ac:dyDescent="0.25"/>
  <cols>
    <col min="1" max="1" width="20" customWidth="1"/>
    <col min="2" max="2" width="9.7109375" style="247" customWidth="1"/>
    <col min="3" max="4" width="9.140625" style="247"/>
    <col min="5" max="6" width="9.140625" style="64"/>
  </cols>
  <sheetData>
    <row r="1" spans="1:6" x14ac:dyDescent="0.25">
      <c r="A1" s="205"/>
      <c r="B1" s="242" t="s">
        <v>1004</v>
      </c>
      <c r="C1" s="242"/>
      <c r="D1" s="242"/>
    </row>
    <row r="2" spans="1:6" x14ac:dyDescent="0.25">
      <c r="A2" s="205" t="s">
        <v>3</v>
      </c>
      <c r="B2" s="243" t="s">
        <v>910</v>
      </c>
      <c r="C2" s="243" t="s">
        <v>911</v>
      </c>
      <c r="D2" s="243" t="s">
        <v>912</v>
      </c>
      <c r="E2" s="244"/>
      <c r="F2" s="244"/>
    </row>
    <row r="3" spans="1:6" x14ac:dyDescent="0.25">
      <c r="A3" t="s">
        <v>374</v>
      </c>
      <c r="B3" s="245">
        <v>86</v>
      </c>
      <c r="C3" s="245">
        <v>18</v>
      </c>
      <c r="D3" s="245">
        <v>16</v>
      </c>
    </row>
    <row r="4" spans="1:6" x14ac:dyDescent="0.25">
      <c r="A4" t="s">
        <v>375</v>
      </c>
      <c r="B4" s="245">
        <v>41</v>
      </c>
      <c r="C4" s="245">
        <v>10</v>
      </c>
      <c r="D4" s="245">
        <v>10</v>
      </c>
    </row>
    <row r="5" spans="1:6" x14ac:dyDescent="0.25">
      <c r="A5" t="s">
        <v>376</v>
      </c>
      <c r="B5" s="245">
        <v>595</v>
      </c>
      <c r="C5" s="245">
        <v>160</v>
      </c>
      <c r="D5" s="245">
        <v>160</v>
      </c>
    </row>
    <row r="6" spans="1:6" x14ac:dyDescent="0.25">
      <c r="A6" t="s">
        <v>377</v>
      </c>
      <c r="B6" s="245">
        <v>78</v>
      </c>
      <c r="C6" s="245">
        <v>21</v>
      </c>
      <c r="D6" s="245">
        <v>21</v>
      </c>
    </row>
    <row r="7" spans="1:6" x14ac:dyDescent="0.25">
      <c r="A7" t="s">
        <v>378</v>
      </c>
      <c r="B7" s="245">
        <v>623</v>
      </c>
      <c r="C7" s="245">
        <v>181</v>
      </c>
      <c r="D7" s="245">
        <v>180</v>
      </c>
    </row>
    <row r="8" spans="1:6" x14ac:dyDescent="0.25">
      <c r="A8" t="s">
        <v>379</v>
      </c>
      <c r="B8" s="245">
        <v>450</v>
      </c>
      <c r="C8" s="245">
        <v>140</v>
      </c>
      <c r="D8" s="245">
        <v>140</v>
      </c>
    </row>
    <row r="9" spans="1:6" x14ac:dyDescent="0.25">
      <c r="A9" t="s">
        <v>380</v>
      </c>
      <c r="B9" s="245">
        <v>527</v>
      </c>
      <c r="C9" s="245">
        <v>170</v>
      </c>
      <c r="D9" s="245">
        <v>170</v>
      </c>
    </row>
    <row r="10" spans="1:6" x14ac:dyDescent="0.25">
      <c r="A10" t="s">
        <v>381</v>
      </c>
      <c r="B10" s="245">
        <v>372</v>
      </c>
      <c r="C10" s="245">
        <v>124</v>
      </c>
      <c r="D10" s="245">
        <v>114</v>
      </c>
    </row>
    <row r="11" spans="1:6" x14ac:dyDescent="0.25">
      <c r="A11" t="s">
        <v>382</v>
      </c>
      <c r="B11" s="245">
        <v>1844</v>
      </c>
      <c r="C11" s="245">
        <v>624</v>
      </c>
      <c r="D11" s="245">
        <v>217</v>
      </c>
    </row>
    <row r="12" spans="1:6" x14ac:dyDescent="0.25">
      <c r="A12" t="s">
        <v>383</v>
      </c>
      <c r="B12" s="245">
        <v>178</v>
      </c>
      <c r="C12" s="245">
        <v>61</v>
      </c>
      <c r="D12" s="245">
        <v>61</v>
      </c>
    </row>
    <row r="13" spans="1:6" x14ac:dyDescent="0.25">
      <c r="A13" t="s">
        <v>384</v>
      </c>
      <c r="B13" s="245">
        <v>2801</v>
      </c>
      <c r="C13" s="245">
        <v>1042</v>
      </c>
      <c r="D13" s="245">
        <v>546</v>
      </c>
    </row>
    <row r="14" spans="1:6" x14ac:dyDescent="0.25">
      <c r="A14" t="s">
        <v>385</v>
      </c>
      <c r="B14" s="245">
        <v>56</v>
      </c>
      <c r="C14" s="245">
        <v>21</v>
      </c>
      <c r="D14" s="245">
        <v>11</v>
      </c>
    </row>
    <row r="15" spans="1:6" x14ac:dyDescent="0.25">
      <c r="A15" t="s">
        <v>386</v>
      </c>
      <c r="B15" s="245">
        <v>125</v>
      </c>
      <c r="C15" s="245">
        <v>49</v>
      </c>
      <c r="D15" s="245">
        <v>36</v>
      </c>
    </row>
    <row r="16" spans="1:6" x14ac:dyDescent="0.25">
      <c r="A16" t="s">
        <v>387</v>
      </c>
      <c r="B16" s="246">
        <v>257</v>
      </c>
      <c r="C16" s="246">
        <v>106</v>
      </c>
      <c r="D16" s="246">
        <v>106</v>
      </c>
    </row>
    <row r="17" spans="1:4" x14ac:dyDescent="0.25">
      <c r="A17" t="s">
        <v>388</v>
      </c>
      <c r="B17" s="245">
        <v>40</v>
      </c>
      <c r="C17" s="245">
        <v>17</v>
      </c>
      <c r="D17" s="245">
        <v>9</v>
      </c>
    </row>
    <row r="18" spans="1:4" x14ac:dyDescent="0.25">
      <c r="A18" t="s">
        <v>389</v>
      </c>
      <c r="B18" s="245">
        <v>212</v>
      </c>
      <c r="C18" s="245">
        <v>91</v>
      </c>
      <c r="D18" s="245">
        <v>37</v>
      </c>
    </row>
    <row r="19" spans="1:4" x14ac:dyDescent="0.25">
      <c r="A19" t="s">
        <v>390</v>
      </c>
      <c r="B19" s="245">
        <v>236</v>
      </c>
      <c r="C19" s="245">
        <v>103</v>
      </c>
      <c r="D19" s="245">
        <v>51</v>
      </c>
    </row>
    <row r="20" spans="1:4" x14ac:dyDescent="0.25">
      <c r="A20" t="s">
        <v>391</v>
      </c>
      <c r="B20" s="245">
        <v>57</v>
      </c>
      <c r="C20" s="245">
        <v>25</v>
      </c>
      <c r="D20" s="245">
        <v>16</v>
      </c>
    </row>
    <row r="21" spans="1:4" x14ac:dyDescent="0.25">
      <c r="A21" t="s">
        <v>392</v>
      </c>
      <c r="B21" s="245">
        <v>406</v>
      </c>
      <c r="C21" s="245">
        <v>180</v>
      </c>
      <c r="D21" s="245">
        <v>81</v>
      </c>
    </row>
    <row r="22" spans="1:4" x14ac:dyDescent="0.25">
      <c r="A22" t="s">
        <v>393</v>
      </c>
      <c r="B22" s="245">
        <v>135</v>
      </c>
      <c r="C22" s="245">
        <v>60</v>
      </c>
      <c r="D22" s="245">
        <v>60</v>
      </c>
    </row>
    <row r="23" spans="1:4" x14ac:dyDescent="0.25">
      <c r="A23" t="s">
        <v>394</v>
      </c>
      <c r="B23" s="245">
        <v>115</v>
      </c>
      <c r="C23" s="245">
        <v>52</v>
      </c>
      <c r="D23" s="245">
        <v>25</v>
      </c>
    </row>
    <row r="24" spans="1:4" x14ac:dyDescent="0.25">
      <c r="A24" t="s">
        <v>395</v>
      </c>
      <c r="B24" s="245">
        <v>166</v>
      </c>
      <c r="C24" s="245">
        <v>76</v>
      </c>
      <c r="D24" s="245">
        <v>62</v>
      </c>
    </row>
    <row r="25" spans="1:4" x14ac:dyDescent="0.25">
      <c r="A25" t="s">
        <v>396</v>
      </c>
      <c r="B25" s="245">
        <v>270</v>
      </c>
      <c r="C25" s="245">
        <v>124</v>
      </c>
      <c r="D25" s="245">
        <v>95</v>
      </c>
    </row>
    <row r="26" spans="1:4" x14ac:dyDescent="0.25">
      <c r="A26" t="s">
        <v>397</v>
      </c>
      <c r="B26" s="245">
        <v>95</v>
      </c>
      <c r="C26" s="245">
        <v>44</v>
      </c>
      <c r="D26" s="245">
        <v>28</v>
      </c>
    </row>
    <row r="27" spans="1:4" x14ac:dyDescent="0.25">
      <c r="A27" t="s">
        <v>398</v>
      </c>
      <c r="B27" s="245">
        <v>71</v>
      </c>
      <c r="C27" s="245">
        <v>33</v>
      </c>
      <c r="D27" s="245">
        <v>22</v>
      </c>
    </row>
    <row r="28" spans="1:4" x14ac:dyDescent="0.25">
      <c r="A28" t="s">
        <v>399</v>
      </c>
      <c r="B28" s="245">
        <v>25</v>
      </c>
      <c r="C28" s="245">
        <v>12</v>
      </c>
      <c r="D28" s="245">
        <v>11</v>
      </c>
    </row>
    <row r="29" spans="1:4" x14ac:dyDescent="0.25">
      <c r="A29" t="s">
        <v>400</v>
      </c>
      <c r="B29" s="246">
        <v>40</v>
      </c>
      <c r="C29" s="246">
        <v>20</v>
      </c>
      <c r="D29" s="246">
        <v>14</v>
      </c>
    </row>
    <row r="30" spans="1:4" x14ac:dyDescent="0.25">
      <c r="A30" t="s">
        <v>401</v>
      </c>
      <c r="B30" s="245">
        <v>42</v>
      </c>
      <c r="C30" s="245">
        <v>21</v>
      </c>
      <c r="D30" s="245">
        <v>16</v>
      </c>
    </row>
    <row r="31" spans="1:4" x14ac:dyDescent="0.25">
      <c r="A31" t="s">
        <v>402</v>
      </c>
      <c r="B31" s="245">
        <v>50</v>
      </c>
      <c r="C31" s="245">
        <v>25</v>
      </c>
      <c r="D31" s="245">
        <v>23</v>
      </c>
    </row>
    <row r="32" spans="1:4" x14ac:dyDescent="0.25">
      <c r="A32" t="s">
        <v>403</v>
      </c>
      <c r="B32" s="245">
        <v>182</v>
      </c>
      <c r="C32" s="245">
        <v>92</v>
      </c>
      <c r="D32" s="245">
        <v>79</v>
      </c>
    </row>
    <row r="33" spans="1:4" x14ac:dyDescent="0.25">
      <c r="A33" t="s">
        <v>404</v>
      </c>
      <c r="B33" s="245">
        <v>188</v>
      </c>
      <c r="C33" s="245">
        <v>96</v>
      </c>
      <c r="D33" s="245">
        <v>90</v>
      </c>
    </row>
    <row r="34" spans="1:4" x14ac:dyDescent="0.25">
      <c r="A34" t="s">
        <v>405</v>
      </c>
      <c r="B34" s="245">
        <v>39</v>
      </c>
      <c r="C34" s="245">
        <v>20</v>
      </c>
      <c r="D34" s="245">
        <v>18</v>
      </c>
    </row>
    <row r="35" spans="1:4" x14ac:dyDescent="0.25">
      <c r="A35" t="s">
        <v>406</v>
      </c>
      <c r="B35" s="245">
        <v>70</v>
      </c>
      <c r="C35" s="245">
        <v>36</v>
      </c>
      <c r="D35" s="245">
        <v>27</v>
      </c>
    </row>
    <row r="36" spans="1:4" x14ac:dyDescent="0.25">
      <c r="A36" t="s">
        <v>407</v>
      </c>
      <c r="B36" s="245">
        <v>29</v>
      </c>
      <c r="C36" s="245">
        <v>15</v>
      </c>
      <c r="D36" s="245">
        <v>14</v>
      </c>
    </row>
    <row r="37" spans="1:4" x14ac:dyDescent="0.25">
      <c r="A37" t="s">
        <v>408</v>
      </c>
      <c r="B37" s="245">
        <v>46</v>
      </c>
      <c r="C37" s="245">
        <v>24</v>
      </c>
      <c r="D37" s="245">
        <v>24</v>
      </c>
    </row>
    <row r="38" spans="1:4" x14ac:dyDescent="0.25">
      <c r="A38" t="s">
        <v>409</v>
      </c>
      <c r="B38" s="245">
        <v>53</v>
      </c>
      <c r="C38" s="245">
        <v>28</v>
      </c>
      <c r="D38" s="245">
        <v>28</v>
      </c>
    </row>
    <row r="39" spans="1:4" x14ac:dyDescent="0.25">
      <c r="A39" t="s">
        <v>410</v>
      </c>
      <c r="B39" s="245">
        <v>64</v>
      </c>
      <c r="C39" s="245">
        <v>34</v>
      </c>
      <c r="D39" s="245">
        <v>16</v>
      </c>
    </row>
    <row r="40" spans="1:4" x14ac:dyDescent="0.25">
      <c r="A40" t="s">
        <v>411</v>
      </c>
      <c r="B40" s="245">
        <v>92</v>
      </c>
      <c r="C40" s="245">
        <v>49</v>
      </c>
      <c r="D40" s="245">
        <v>39</v>
      </c>
    </row>
    <row r="41" spans="1:4" x14ac:dyDescent="0.25">
      <c r="A41" t="s">
        <v>412</v>
      </c>
      <c r="B41" s="245">
        <v>15</v>
      </c>
      <c r="C41" s="245">
        <v>8</v>
      </c>
      <c r="D41" s="245">
        <v>5</v>
      </c>
    </row>
    <row r="42" spans="1:4" x14ac:dyDescent="0.25">
      <c r="A42" t="s">
        <v>413</v>
      </c>
      <c r="B42" s="245">
        <v>256</v>
      </c>
      <c r="C42" s="245">
        <v>137</v>
      </c>
      <c r="D42" s="245">
        <v>113</v>
      </c>
    </row>
    <row r="43" spans="1:4" x14ac:dyDescent="0.25">
      <c r="A43" t="s">
        <v>414</v>
      </c>
      <c r="B43" s="245">
        <v>57</v>
      </c>
      <c r="C43" s="245">
        <v>31</v>
      </c>
      <c r="D43" s="245">
        <v>21</v>
      </c>
    </row>
    <row r="44" spans="1:4" x14ac:dyDescent="0.25">
      <c r="A44" t="s">
        <v>415</v>
      </c>
      <c r="B44" s="245">
        <v>396</v>
      </c>
      <c r="C44" s="245">
        <v>222</v>
      </c>
      <c r="D44" s="245">
        <v>158</v>
      </c>
    </row>
    <row r="45" spans="1:4" x14ac:dyDescent="0.25">
      <c r="A45" t="s">
        <v>416</v>
      </c>
      <c r="B45" s="245">
        <v>119</v>
      </c>
      <c r="C45" s="245">
        <v>67</v>
      </c>
      <c r="D45" s="245">
        <v>48</v>
      </c>
    </row>
    <row r="46" spans="1:4" x14ac:dyDescent="0.25">
      <c r="A46" t="s">
        <v>417</v>
      </c>
      <c r="B46" s="245">
        <v>99</v>
      </c>
      <c r="C46" s="245">
        <v>56</v>
      </c>
      <c r="D46" s="245">
        <v>48</v>
      </c>
    </row>
    <row r="47" spans="1:4" x14ac:dyDescent="0.25">
      <c r="A47" t="s">
        <v>418</v>
      </c>
      <c r="B47" s="245">
        <v>238</v>
      </c>
      <c r="C47" s="245">
        <v>136</v>
      </c>
      <c r="D47" s="245">
        <v>105</v>
      </c>
    </row>
    <row r="48" spans="1:4" x14ac:dyDescent="0.25">
      <c r="A48" t="s">
        <v>419</v>
      </c>
      <c r="B48" s="245">
        <v>143</v>
      </c>
      <c r="C48" s="245">
        <v>83</v>
      </c>
      <c r="D48" s="245">
        <v>47</v>
      </c>
    </row>
    <row r="49" spans="1:6" x14ac:dyDescent="0.25">
      <c r="A49" t="s">
        <v>420</v>
      </c>
      <c r="B49" s="245">
        <v>594</v>
      </c>
      <c r="C49" s="245">
        <v>345</v>
      </c>
      <c r="D49" s="245">
        <v>119</v>
      </c>
    </row>
    <row r="50" spans="1:6" x14ac:dyDescent="0.25">
      <c r="A50" t="s">
        <v>421</v>
      </c>
      <c r="B50" s="245">
        <v>620</v>
      </c>
      <c r="C50" s="245">
        <v>362</v>
      </c>
      <c r="D50" s="245">
        <v>112</v>
      </c>
    </row>
    <row r="51" spans="1:6" x14ac:dyDescent="0.25">
      <c r="A51" t="s">
        <v>422</v>
      </c>
      <c r="B51" s="245">
        <v>496</v>
      </c>
      <c r="C51" s="245">
        <v>290</v>
      </c>
      <c r="D51" s="245">
        <v>208</v>
      </c>
    </row>
    <row r="52" spans="1:6" x14ac:dyDescent="0.25">
      <c r="A52" t="s">
        <v>423</v>
      </c>
      <c r="B52" s="245">
        <v>145</v>
      </c>
      <c r="C52" s="245">
        <v>85</v>
      </c>
      <c r="D52" s="245">
        <v>52</v>
      </c>
    </row>
    <row r="53" spans="1:6" x14ac:dyDescent="0.25">
      <c r="A53" t="s">
        <v>424</v>
      </c>
      <c r="B53" s="245">
        <v>194</v>
      </c>
      <c r="C53" s="245">
        <v>115</v>
      </c>
      <c r="D53" s="245">
        <v>67</v>
      </c>
    </row>
    <row r="54" spans="1:6" x14ac:dyDescent="0.25">
      <c r="A54" t="s">
        <v>425</v>
      </c>
      <c r="B54" s="245">
        <v>52</v>
      </c>
      <c r="C54" s="245">
        <v>31</v>
      </c>
      <c r="D54" s="245">
        <v>16</v>
      </c>
    </row>
    <row r="55" spans="1:6" x14ac:dyDescent="0.25">
      <c r="A55" t="s">
        <v>426</v>
      </c>
      <c r="B55" s="245">
        <v>40</v>
      </c>
      <c r="C55" s="245">
        <v>24</v>
      </c>
      <c r="D55" s="245">
        <v>12</v>
      </c>
    </row>
    <row r="56" spans="1:6" x14ac:dyDescent="0.25">
      <c r="A56" t="s">
        <v>427</v>
      </c>
      <c r="B56" s="245">
        <v>48</v>
      </c>
      <c r="C56" s="245">
        <v>45</v>
      </c>
      <c r="D56" s="245">
        <v>32</v>
      </c>
    </row>
    <row r="57" spans="1:6" s="7" customFormat="1" x14ac:dyDescent="0.25">
      <c r="A57" t="s">
        <v>428</v>
      </c>
      <c r="B57" s="245">
        <v>1271</v>
      </c>
      <c r="C57" s="245">
        <v>767</v>
      </c>
      <c r="D57" s="245">
        <v>295</v>
      </c>
      <c r="E57" s="64"/>
      <c r="F57" s="64"/>
    </row>
    <row r="58" spans="1:6" x14ac:dyDescent="0.25">
      <c r="A58" t="s">
        <v>429</v>
      </c>
      <c r="B58" s="245">
        <v>66</v>
      </c>
      <c r="C58" s="245">
        <v>40</v>
      </c>
      <c r="D58" s="245">
        <v>14</v>
      </c>
    </row>
    <row r="59" spans="1:6" x14ac:dyDescent="0.25">
      <c r="A59" t="s">
        <v>430</v>
      </c>
      <c r="B59" s="245">
        <v>26</v>
      </c>
      <c r="C59" s="245">
        <v>16</v>
      </c>
      <c r="D59" s="245">
        <v>13</v>
      </c>
    </row>
    <row r="60" spans="1:6" x14ac:dyDescent="0.25">
      <c r="A60" t="s">
        <v>431</v>
      </c>
      <c r="B60" s="245">
        <v>65</v>
      </c>
      <c r="C60" s="245">
        <v>40</v>
      </c>
      <c r="D60" s="245">
        <v>23</v>
      </c>
    </row>
    <row r="61" spans="1:6" x14ac:dyDescent="0.25">
      <c r="A61" t="s">
        <v>432</v>
      </c>
      <c r="B61" s="246">
        <v>347</v>
      </c>
      <c r="C61" s="246">
        <v>214</v>
      </c>
      <c r="D61" s="246">
        <v>168</v>
      </c>
    </row>
    <row r="62" spans="1:6" x14ac:dyDescent="0.25">
      <c r="A62" t="s">
        <v>433</v>
      </c>
      <c r="B62" s="245">
        <v>55</v>
      </c>
      <c r="C62" s="245">
        <v>34</v>
      </c>
      <c r="D62" s="245">
        <v>29</v>
      </c>
    </row>
    <row r="63" spans="1:6" x14ac:dyDescent="0.25">
      <c r="A63" t="s">
        <v>434</v>
      </c>
      <c r="B63" s="245">
        <v>53</v>
      </c>
      <c r="C63" s="245">
        <v>33</v>
      </c>
      <c r="D63" s="245">
        <v>20</v>
      </c>
    </row>
    <row r="64" spans="1:6" x14ac:dyDescent="0.25">
      <c r="A64" t="s">
        <v>435</v>
      </c>
      <c r="B64" s="245">
        <v>85</v>
      </c>
      <c r="C64" s="245">
        <v>53</v>
      </c>
      <c r="D64" s="245">
        <v>32</v>
      </c>
    </row>
    <row r="65" spans="1:4" x14ac:dyDescent="0.25">
      <c r="A65" t="s">
        <v>436</v>
      </c>
      <c r="B65" s="245">
        <v>16</v>
      </c>
      <c r="C65" s="245">
        <v>10</v>
      </c>
      <c r="D65" s="245">
        <v>10</v>
      </c>
    </row>
    <row r="66" spans="1:4" x14ac:dyDescent="0.25">
      <c r="A66" t="s">
        <v>437</v>
      </c>
      <c r="B66" s="245">
        <v>40</v>
      </c>
      <c r="C66" s="245">
        <v>25</v>
      </c>
      <c r="D66" s="245">
        <v>23</v>
      </c>
    </row>
    <row r="67" spans="1:4" x14ac:dyDescent="0.25">
      <c r="A67" t="s">
        <v>438</v>
      </c>
      <c r="B67" s="245">
        <v>206</v>
      </c>
      <c r="C67" s="245">
        <v>130</v>
      </c>
      <c r="D67" s="245">
        <v>83</v>
      </c>
    </row>
    <row r="68" spans="1:4" x14ac:dyDescent="0.25">
      <c r="A68" t="s">
        <v>439</v>
      </c>
      <c r="B68" s="245">
        <v>60</v>
      </c>
      <c r="C68" s="245">
        <v>38</v>
      </c>
      <c r="D68" s="245">
        <v>31</v>
      </c>
    </row>
    <row r="69" spans="1:4" x14ac:dyDescent="0.25">
      <c r="A69" t="s">
        <v>440</v>
      </c>
      <c r="B69" s="245">
        <v>126</v>
      </c>
      <c r="C69" s="245">
        <v>81</v>
      </c>
      <c r="D69" s="245">
        <v>72</v>
      </c>
    </row>
    <row r="70" spans="1:4" x14ac:dyDescent="0.25">
      <c r="A70" t="s">
        <v>441</v>
      </c>
      <c r="B70" s="245">
        <v>125</v>
      </c>
      <c r="C70" s="245">
        <v>81</v>
      </c>
      <c r="D70" s="245">
        <v>56</v>
      </c>
    </row>
    <row r="71" spans="1:4" x14ac:dyDescent="0.25">
      <c r="A71" t="s">
        <v>442</v>
      </c>
      <c r="B71" s="245">
        <v>40</v>
      </c>
      <c r="C71" s="245">
        <v>26</v>
      </c>
      <c r="D71" s="245">
        <v>12</v>
      </c>
    </row>
    <row r="72" spans="1:4" x14ac:dyDescent="0.25">
      <c r="A72" t="s">
        <v>443</v>
      </c>
      <c r="B72" s="245">
        <v>49</v>
      </c>
      <c r="C72" s="245">
        <v>32</v>
      </c>
      <c r="D72" s="245">
        <v>29</v>
      </c>
    </row>
    <row r="73" spans="1:4" x14ac:dyDescent="0.25">
      <c r="A73" t="s">
        <v>444</v>
      </c>
      <c r="B73" s="245">
        <v>247</v>
      </c>
      <c r="C73" s="245">
        <v>162</v>
      </c>
      <c r="D73" s="245">
        <v>115</v>
      </c>
    </row>
    <row r="74" spans="1:4" x14ac:dyDescent="0.25">
      <c r="A74" t="s">
        <v>445</v>
      </c>
      <c r="B74" s="245">
        <v>30</v>
      </c>
      <c r="C74" s="245">
        <v>20</v>
      </c>
      <c r="D74" s="245">
        <v>17</v>
      </c>
    </row>
    <row r="75" spans="1:4" x14ac:dyDescent="0.25">
      <c r="A75" t="s">
        <v>446</v>
      </c>
      <c r="B75" s="245">
        <v>48</v>
      </c>
      <c r="C75" s="245">
        <v>32</v>
      </c>
      <c r="D75" s="245">
        <v>16</v>
      </c>
    </row>
    <row r="76" spans="1:4" x14ac:dyDescent="0.25">
      <c r="A76" t="s">
        <v>447</v>
      </c>
      <c r="B76" s="245">
        <v>69</v>
      </c>
      <c r="C76" s="245">
        <v>46</v>
      </c>
      <c r="D76" s="245">
        <v>39</v>
      </c>
    </row>
    <row r="77" spans="1:4" x14ac:dyDescent="0.25">
      <c r="A77" t="s">
        <v>448</v>
      </c>
      <c r="B77" s="245">
        <v>297</v>
      </c>
      <c r="C77" s="245">
        <v>198</v>
      </c>
      <c r="D77" s="245">
        <v>85</v>
      </c>
    </row>
    <row r="78" spans="1:4" x14ac:dyDescent="0.25">
      <c r="A78" t="s">
        <v>449</v>
      </c>
      <c r="B78" s="245">
        <v>70</v>
      </c>
      <c r="C78" s="245">
        <v>47</v>
      </c>
      <c r="D78" s="245">
        <v>29</v>
      </c>
    </row>
    <row r="79" spans="1:4" x14ac:dyDescent="0.25">
      <c r="A79" t="s">
        <v>450</v>
      </c>
      <c r="B79" s="245">
        <v>280</v>
      </c>
      <c r="C79" s="245">
        <v>188</v>
      </c>
      <c r="D79" s="245">
        <v>135</v>
      </c>
    </row>
    <row r="80" spans="1:4" x14ac:dyDescent="0.25">
      <c r="A80" t="s">
        <v>451</v>
      </c>
      <c r="B80" s="245">
        <v>71</v>
      </c>
      <c r="C80" s="245">
        <v>48</v>
      </c>
      <c r="D80" s="245">
        <v>44</v>
      </c>
    </row>
    <row r="81" spans="1:4" x14ac:dyDescent="0.25">
      <c r="A81" t="s">
        <v>452</v>
      </c>
      <c r="B81" s="245">
        <v>79</v>
      </c>
      <c r="C81" s="245">
        <v>55</v>
      </c>
      <c r="D81" s="245">
        <v>40</v>
      </c>
    </row>
    <row r="82" spans="1:4" x14ac:dyDescent="0.25">
      <c r="A82" t="s">
        <v>453</v>
      </c>
      <c r="B82" s="245">
        <v>27</v>
      </c>
      <c r="C82" s="245">
        <v>19</v>
      </c>
      <c r="D82" s="245">
        <v>13</v>
      </c>
    </row>
    <row r="83" spans="1:4" x14ac:dyDescent="0.25">
      <c r="A83" t="s">
        <v>454</v>
      </c>
      <c r="B83" s="245">
        <v>81</v>
      </c>
      <c r="C83" s="245">
        <v>57</v>
      </c>
      <c r="D83" s="245">
        <v>45</v>
      </c>
    </row>
    <row r="84" spans="1:4" x14ac:dyDescent="0.25">
      <c r="A84" t="s">
        <v>455</v>
      </c>
      <c r="B84" s="245">
        <v>51</v>
      </c>
      <c r="C84" s="245">
        <v>36</v>
      </c>
      <c r="D84" s="245">
        <v>11</v>
      </c>
    </row>
    <row r="85" spans="1:4" x14ac:dyDescent="0.25">
      <c r="A85" t="s">
        <v>456</v>
      </c>
      <c r="B85" s="245">
        <v>31</v>
      </c>
      <c r="C85" s="245">
        <v>22</v>
      </c>
      <c r="D85" s="245">
        <v>19</v>
      </c>
    </row>
    <row r="86" spans="1:4" x14ac:dyDescent="0.25">
      <c r="A86" t="s">
        <v>457</v>
      </c>
      <c r="B86" s="245">
        <v>705</v>
      </c>
      <c r="C86" s="245">
        <v>501</v>
      </c>
      <c r="D86" s="245">
        <v>176</v>
      </c>
    </row>
    <row r="87" spans="1:4" x14ac:dyDescent="0.25">
      <c r="A87" t="s">
        <v>458</v>
      </c>
      <c r="B87" s="245">
        <v>80</v>
      </c>
      <c r="C87" s="245">
        <v>57</v>
      </c>
      <c r="D87" s="245">
        <v>35</v>
      </c>
    </row>
    <row r="88" spans="1:4" x14ac:dyDescent="0.25">
      <c r="A88" t="s">
        <v>459</v>
      </c>
      <c r="B88" s="245">
        <v>21</v>
      </c>
      <c r="C88" s="245">
        <v>15</v>
      </c>
      <c r="D88" s="245">
        <v>12</v>
      </c>
    </row>
    <row r="89" spans="1:4" x14ac:dyDescent="0.25">
      <c r="A89" t="s">
        <v>460</v>
      </c>
      <c r="B89" s="245">
        <v>28</v>
      </c>
      <c r="C89" s="245">
        <v>20</v>
      </c>
      <c r="D89" s="245">
        <v>15</v>
      </c>
    </row>
    <row r="90" spans="1:4" x14ac:dyDescent="0.25">
      <c r="A90" t="s">
        <v>461</v>
      </c>
      <c r="B90" s="245">
        <v>28</v>
      </c>
      <c r="C90" s="245">
        <v>20</v>
      </c>
      <c r="D90" s="245">
        <v>12</v>
      </c>
    </row>
    <row r="91" spans="1:4" x14ac:dyDescent="0.25">
      <c r="A91" t="s">
        <v>462</v>
      </c>
      <c r="B91" s="245">
        <v>71</v>
      </c>
      <c r="C91" s="245">
        <v>51</v>
      </c>
      <c r="D91" s="245">
        <v>30</v>
      </c>
    </row>
    <row r="92" spans="1:4" x14ac:dyDescent="0.25">
      <c r="A92" t="s">
        <v>463</v>
      </c>
      <c r="B92" s="245">
        <v>32</v>
      </c>
      <c r="C92" s="245">
        <v>23</v>
      </c>
      <c r="D92" s="245">
        <v>22</v>
      </c>
    </row>
    <row r="93" spans="1:4" x14ac:dyDescent="0.25">
      <c r="A93" t="s">
        <v>464</v>
      </c>
      <c r="B93" s="245">
        <v>94</v>
      </c>
      <c r="C93" s="245">
        <v>68</v>
      </c>
      <c r="D93" s="245">
        <v>57</v>
      </c>
    </row>
    <row r="94" spans="1:4" x14ac:dyDescent="0.25">
      <c r="A94" t="s">
        <v>465</v>
      </c>
      <c r="B94" s="245">
        <v>156</v>
      </c>
      <c r="C94" s="245">
        <v>113</v>
      </c>
      <c r="D94" s="245">
        <v>64</v>
      </c>
    </row>
    <row r="95" spans="1:4" x14ac:dyDescent="0.25">
      <c r="A95" t="s">
        <v>466</v>
      </c>
      <c r="B95" s="245">
        <v>95</v>
      </c>
      <c r="C95" s="245">
        <v>69</v>
      </c>
      <c r="D95" s="245">
        <v>54</v>
      </c>
    </row>
    <row r="96" spans="1:4" x14ac:dyDescent="0.25">
      <c r="A96" t="s">
        <v>467</v>
      </c>
      <c r="B96" s="245">
        <v>22</v>
      </c>
      <c r="C96" s="245">
        <v>16</v>
      </c>
      <c r="D96" s="245">
        <v>12</v>
      </c>
    </row>
    <row r="97" spans="1:4" x14ac:dyDescent="0.25">
      <c r="A97" t="s">
        <v>468</v>
      </c>
      <c r="B97" s="245">
        <v>64</v>
      </c>
      <c r="C97" s="245">
        <v>47</v>
      </c>
      <c r="D97" s="245">
        <v>22</v>
      </c>
    </row>
    <row r="98" spans="1:4" x14ac:dyDescent="0.25">
      <c r="A98" t="s">
        <v>469</v>
      </c>
      <c r="B98" s="245">
        <v>269</v>
      </c>
      <c r="C98" s="245">
        <v>198</v>
      </c>
      <c r="D98" s="245">
        <v>71</v>
      </c>
    </row>
    <row r="99" spans="1:4" x14ac:dyDescent="0.25">
      <c r="A99" t="s">
        <v>470</v>
      </c>
      <c r="B99" s="245">
        <v>76</v>
      </c>
      <c r="C99" s="245">
        <v>56</v>
      </c>
      <c r="D99" s="245">
        <v>47</v>
      </c>
    </row>
    <row r="100" spans="1:4" x14ac:dyDescent="0.25">
      <c r="A100" t="s">
        <v>471</v>
      </c>
      <c r="B100" s="245">
        <v>27</v>
      </c>
      <c r="C100" s="245">
        <v>20</v>
      </c>
      <c r="D100" s="245">
        <v>18</v>
      </c>
    </row>
    <row r="101" spans="1:4" x14ac:dyDescent="0.25">
      <c r="A101" t="s">
        <v>472</v>
      </c>
      <c r="B101" s="245">
        <v>253</v>
      </c>
      <c r="C101" s="245">
        <v>189</v>
      </c>
      <c r="D101" s="245">
        <v>53</v>
      </c>
    </row>
    <row r="102" spans="1:4" x14ac:dyDescent="0.25">
      <c r="A102" t="s">
        <v>473</v>
      </c>
      <c r="B102" s="245">
        <v>182</v>
      </c>
      <c r="C102" s="245">
        <v>136</v>
      </c>
      <c r="D102" s="245">
        <v>57</v>
      </c>
    </row>
    <row r="103" spans="1:4" x14ac:dyDescent="0.25">
      <c r="A103" t="s">
        <v>474</v>
      </c>
      <c r="B103" s="245">
        <v>24</v>
      </c>
      <c r="C103" s="245">
        <v>18</v>
      </c>
      <c r="D103" s="245">
        <v>14</v>
      </c>
    </row>
    <row r="104" spans="1:4" x14ac:dyDescent="0.25">
      <c r="A104" t="s">
        <v>475</v>
      </c>
      <c r="B104" s="245">
        <v>174</v>
      </c>
      <c r="C104" s="245">
        <v>131</v>
      </c>
      <c r="D104" s="245">
        <v>77</v>
      </c>
    </row>
    <row r="105" spans="1:4" x14ac:dyDescent="0.25">
      <c r="A105" t="s">
        <v>476</v>
      </c>
      <c r="B105" s="245">
        <v>246</v>
      </c>
      <c r="C105" s="245">
        <v>186</v>
      </c>
      <c r="D105" s="245">
        <v>123</v>
      </c>
    </row>
    <row r="106" spans="1:4" x14ac:dyDescent="0.25">
      <c r="A106" t="s">
        <v>477</v>
      </c>
      <c r="B106" s="245">
        <v>33</v>
      </c>
      <c r="C106" s="245">
        <v>25</v>
      </c>
      <c r="D106" s="245">
        <v>25</v>
      </c>
    </row>
    <row r="107" spans="1:4" x14ac:dyDescent="0.25">
      <c r="A107" t="s">
        <v>478</v>
      </c>
      <c r="B107" s="245">
        <v>426</v>
      </c>
      <c r="C107" s="245">
        <v>325</v>
      </c>
      <c r="D107" s="245">
        <v>258</v>
      </c>
    </row>
    <row r="108" spans="1:4" x14ac:dyDescent="0.25">
      <c r="A108" t="s">
        <v>479</v>
      </c>
      <c r="B108" s="245">
        <v>106</v>
      </c>
      <c r="C108" s="245">
        <v>81</v>
      </c>
      <c r="D108" s="245">
        <v>62</v>
      </c>
    </row>
    <row r="109" spans="1:4" x14ac:dyDescent="0.25">
      <c r="A109" t="s">
        <v>480</v>
      </c>
      <c r="B109" s="245">
        <v>13</v>
      </c>
      <c r="C109" s="245">
        <v>10</v>
      </c>
      <c r="D109" s="245">
        <v>6</v>
      </c>
    </row>
    <row r="110" spans="1:4" x14ac:dyDescent="0.25">
      <c r="A110" t="s">
        <v>481</v>
      </c>
      <c r="B110" s="245">
        <v>22</v>
      </c>
      <c r="C110" s="245">
        <v>17</v>
      </c>
      <c r="D110" s="245">
        <v>14</v>
      </c>
    </row>
    <row r="111" spans="1:4" x14ac:dyDescent="0.25">
      <c r="A111" t="s">
        <v>482</v>
      </c>
      <c r="B111" s="245">
        <v>366</v>
      </c>
      <c r="C111" s="245">
        <v>284</v>
      </c>
      <c r="D111" s="245">
        <v>71</v>
      </c>
    </row>
    <row r="112" spans="1:4" x14ac:dyDescent="0.25">
      <c r="A112" t="s">
        <v>483</v>
      </c>
      <c r="B112" s="245">
        <v>149</v>
      </c>
      <c r="C112" s="245">
        <v>116</v>
      </c>
      <c r="D112" s="245">
        <v>58</v>
      </c>
    </row>
    <row r="113" spans="1:4" x14ac:dyDescent="0.25">
      <c r="A113" t="s">
        <v>484</v>
      </c>
      <c r="B113" s="245">
        <v>59</v>
      </c>
      <c r="C113" s="245">
        <v>46</v>
      </c>
      <c r="D113" s="245">
        <v>32</v>
      </c>
    </row>
    <row r="114" spans="1:4" x14ac:dyDescent="0.25">
      <c r="A114" t="s">
        <v>485</v>
      </c>
      <c r="B114" s="245">
        <v>262</v>
      </c>
      <c r="C114" s="245">
        <v>205</v>
      </c>
      <c r="D114" s="245">
        <v>37</v>
      </c>
    </row>
    <row r="115" spans="1:4" x14ac:dyDescent="0.25">
      <c r="A115" t="s">
        <v>486</v>
      </c>
      <c r="B115" s="245">
        <v>23</v>
      </c>
      <c r="C115" s="245">
        <v>18</v>
      </c>
      <c r="D115" s="245">
        <v>14</v>
      </c>
    </row>
    <row r="116" spans="1:4" x14ac:dyDescent="0.25">
      <c r="A116" t="s">
        <v>487</v>
      </c>
      <c r="B116" s="245">
        <v>23</v>
      </c>
      <c r="C116" s="245">
        <v>18</v>
      </c>
      <c r="D116" s="245">
        <v>17</v>
      </c>
    </row>
    <row r="117" spans="1:4" x14ac:dyDescent="0.25">
      <c r="A117" t="s">
        <v>488</v>
      </c>
      <c r="B117" s="245">
        <v>51</v>
      </c>
      <c r="C117" s="245">
        <v>40</v>
      </c>
      <c r="D117" s="245">
        <v>23</v>
      </c>
    </row>
    <row r="118" spans="1:4" x14ac:dyDescent="0.25">
      <c r="A118" t="s">
        <v>489</v>
      </c>
      <c r="B118" s="245">
        <v>67</v>
      </c>
      <c r="C118" s="245">
        <v>53</v>
      </c>
      <c r="D118" s="245">
        <v>42</v>
      </c>
    </row>
    <row r="119" spans="1:4" x14ac:dyDescent="0.25">
      <c r="A119" t="s">
        <v>490</v>
      </c>
      <c r="B119" s="245">
        <v>198</v>
      </c>
      <c r="C119" s="245">
        <v>157</v>
      </c>
      <c r="D119" s="245">
        <v>99</v>
      </c>
    </row>
    <row r="120" spans="1:4" x14ac:dyDescent="0.25">
      <c r="A120" t="s">
        <v>491</v>
      </c>
      <c r="B120" s="245">
        <v>256</v>
      </c>
      <c r="C120" s="245">
        <v>203</v>
      </c>
      <c r="D120" s="245">
        <v>70</v>
      </c>
    </row>
    <row r="121" spans="1:4" x14ac:dyDescent="0.25">
      <c r="A121" t="s">
        <v>492</v>
      </c>
      <c r="B121" s="245">
        <v>210</v>
      </c>
      <c r="C121" s="245">
        <v>167</v>
      </c>
      <c r="D121" s="245">
        <v>69</v>
      </c>
    </row>
    <row r="122" spans="1:4" x14ac:dyDescent="0.25">
      <c r="A122" t="s">
        <v>493</v>
      </c>
      <c r="B122" s="245">
        <v>54</v>
      </c>
      <c r="C122" s="245">
        <v>43</v>
      </c>
      <c r="D122" s="245">
        <v>34</v>
      </c>
    </row>
    <row r="123" spans="1:4" x14ac:dyDescent="0.25">
      <c r="A123" t="s">
        <v>494</v>
      </c>
      <c r="B123" s="245">
        <v>64</v>
      </c>
      <c r="C123" s="245">
        <v>51</v>
      </c>
      <c r="D123" s="245">
        <v>15</v>
      </c>
    </row>
    <row r="124" spans="1:4" x14ac:dyDescent="0.25">
      <c r="A124" t="s">
        <v>495</v>
      </c>
      <c r="B124" s="245">
        <v>35</v>
      </c>
      <c r="C124" s="245">
        <v>28</v>
      </c>
      <c r="D124" s="245">
        <v>22</v>
      </c>
    </row>
    <row r="125" spans="1:4" x14ac:dyDescent="0.25">
      <c r="A125" t="s">
        <v>496</v>
      </c>
      <c r="B125" s="245">
        <v>46</v>
      </c>
      <c r="C125" s="245">
        <v>37</v>
      </c>
      <c r="D125" s="245">
        <v>32</v>
      </c>
    </row>
    <row r="126" spans="1:4" x14ac:dyDescent="0.25">
      <c r="A126" t="s">
        <v>497</v>
      </c>
      <c r="B126" s="245">
        <v>318</v>
      </c>
      <c r="C126" s="245">
        <v>256</v>
      </c>
      <c r="D126" s="245">
        <v>101</v>
      </c>
    </row>
    <row r="127" spans="1:4" x14ac:dyDescent="0.25">
      <c r="A127" t="s">
        <v>498</v>
      </c>
      <c r="B127" s="245">
        <v>377</v>
      </c>
      <c r="C127" s="245">
        <v>304</v>
      </c>
      <c r="D127" s="245">
        <v>120</v>
      </c>
    </row>
    <row r="128" spans="1:4" x14ac:dyDescent="0.25">
      <c r="A128" t="s">
        <v>499</v>
      </c>
      <c r="B128" s="245">
        <v>203</v>
      </c>
      <c r="C128" s="245">
        <v>164</v>
      </c>
      <c r="D128" s="245">
        <v>111</v>
      </c>
    </row>
    <row r="129" spans="1:4" x14ac:dyDescent="0.25">
      <c r="A129" t="s">
        <v>500</v>
      </c>
      <c r="B129" s="245">
        <v>99</v>
      </c>
      <c r="C129" s="245">
        <v>80</v>
      </c>
      <c r="D129" s="245">
        <v>67</v>
      </c>
    </row>
    <row r="130" spans="1:4" x14ac:dyDescent="0.25">
      <c r="A130" t="s">
        <v>501</v>
      </c>
      <c r="B130" s="245">
        <v>154</v>
      </c>
      <c r="C130" s="245">
        <v>125</v>
      </c>
      <c r="D130" s="245">
        <v>84</v>
      </c>
    </row>
    <row r="131" spans="1:4" x14ac:dyDescent="0.25">
      <c r="A131" t="s">
        <v>502</v>
      </c>
      <c r="B131" s="245">
        <v>161</v>
      </c>
      <c r="C131" s="245">
        <v>131</v>
      </c>
      <c r="D131" s="245">
        <v>78</v>
      </c>
    </row>
    <row r="132" spans="1:4" x14ac:dyDescent="0.25">
      <c r="A132" t="s">
        <v>503</v>
      </c>
      <c r="B132" s="245">
        <v>43</v>
      </c>
      <c r="C132" s="245">
        <v>35</v>
      </c>
      <c r="D132" s="245">
        <v>23</v>
      </c>
    </row>
    <row r="133" spans="1:4" x14ac:dyDescent="0.25">
      <c r="A133" t="s">
        <v>504</v>
      </c>
      <c r="B133" s="245">
        <v>441</v>
      </c>
      <c r="C133" s="245">
        <v>361</v>
      </c>
      <c r="D133" s="245">
        <v>229</v>
      </c>
    </row>
    <row r="134" spans="1:4" x14ac:dyDescent="0.25">
      <c r="A134" t="s">
        <v>505</v>
      </c>
      <c r="B134" s="245">
        <v>164</v>
      </c>
      <c r="C134" s="245">
        <v>135</v>
      </c>
      <c r="D134" s="245">
        <v>98</v>
      </c>
    </row>
    <row r="135" spans="1:4" x14ac:dyDescent="0.25">
      <c r="A135" t="s">
        <v>506</v>
      </c>
      <c r="B135" s="245">
        <v>17</v>
      </c>
      <c r="C135" s="245">
        <v>14</v>
      </c>
      <c r="D135" s="245">
        <v>11</v>
      </c>
    </row>
    <row r="136" spans="1:4" x14ac:dyDescent="0.25">
      <c r="A136" t="s">
        <v>507</v>
      </c>
      <c r="B136" s="245">
        <v>57</v>
      </c>
      <c r="C136" s="245">
        <v>47</v>
      </c>
      <c r="D136" s="245">
        <v>34</v>
      </c>
    </row>
    <row r="137" spans="1:4" x14ac:dyDescent="0.25">
      <c r="A137" t="s">
        <v>508</v>
      </c>
      <c r="B137" s="245">
        <v>252</v>
      </c>
      <c r="C137" s="245">
        <v>208</v>
      </c>
      <c r="D137" s="245">
        <v>51</v>
      </c>
    </row>
    <row r="138" spans="1:4" x14ac:dyDescent="0.25">
      <c r="A138" t="s">
        <v>509</v>
      </c>
      <c r="B138" s="245">
        <v>64</v>
      </c>
      <c r="C138" s="245">
        <v>53</v>
      </c>
      <c r="D138" s="245">
        <v>37</v>
      </c>
    </row>
    <row r="139" spans="1:4" x14ac:dyDescent="0.25">
      <c r="A139" t="s">
        <v>510</v>
      </c>
      <c r="B139" s="245">
        <v>64</v>
      </c>
      <c r="C139" s="245">
        <v>53</v>
      </c>
      <c r="D139" s="245">
        <v>25</v>
      </c>
    </row>
    <row r="140" spans="1:4" x14ac:dyDescent="0.25">
      <c r="A140" t="s">
        <v>511</v>
      </c>
      <c r="B140" s="245">
        <v>35</v>
      </c>
      <c r="C140" s="245">
        <v>29</v>
      </c>
      <c r="D140" s="245">
        <v>29</v>
      </c>
    </row>
    <row r="141" spans="1:4" x14ac:dyDescent="0.25">
      <c r="A141" t="s">
        <v>512</v>
      </c>
      <c r="B141" s="245">
        <v>295</v>
      </c>
      <c r="C141" s="245">
        <v>245</v>
      </c>
      <c r="D141" s="245">
        <v>125</v>
      </c>
    </row>
    <row r="142" spans="1:4" x14ac:dyDescent="0.25">
      <c r="A142" t="s">
        <v>513</v>
      </c>
      <c r="B142" s="245">
        <v>209</v>
      </c>
      <c r="C142" s="245">
        <v>174</v>
      </c>
      <c r="D142" s="245">
        <v>46</v>
      </c>
    </row>
    <row r="143" spans="1:4" x14ac:dyDescent="0.25">
      <c r="A143" t="s">
        <v>514</v>
      </c>
      <c r="B143" s="245">
        <v>24</v>
      </c>
      <c r="C143" s="245">
        <v>20</v>
      </c>
      <c r="D143" s="245">
        <v>10</v>
      </c>
    </row>
    <row r="144" spans="1:4" x14ac:dyDescent="0.25">
      <c r="A144" t="s">
        <v>515</v>
      </c>
      <c r="B144" s="245">
        <v>72</v>
      </c>
      <c r="C144" s="245">
        <v>60</v>
      </c>
      <c r="D144" s="245">
        <v>35</v>
      </c>
    </row>
    <row r="145" spans="1:4" x14ac:dyDescent="0.25">
      <c r="A145" t="s">
        <v>516</v>
      </c>
      <c r="B145" s="245">
        <v>141</v>
      </c>
      <c r="C145" s="245">
        <v>118</v>
      </c>
      <c r="D145" s="245">
        <v>98</v>
      </c>
    </row>
    <row r="146" spans="1:4" x14ac:dyDescent="0.25">
      <c r="A146" t="s">
        <v>517</v>
      </c>
      <c r="B146" s="245">
        <v>76</v>
      </c>
      <c r="C146" s="245">
        <v>64</v>
      </c>
      <c r="D146" s="245">
        <v>45</v>
      </c>
    </row>
    <row r="147" spans="1:4" x14ac:dyDescent="0.25">
      <c r="A147" t="s">
        <v>518</v>
      </c>
      <c r="B147" s="245">
        <v>88</v>
      </c>
      <c r="C147" s="245">
        <v>75</v>
      </c>
      <c r="D147" s="245">
        <v>25</v>
      </c>
    </row>
    <row r="148" spans="1:4" x14ac:dyDescent="0.25">
      <c r="A148" t="s">
        <v>519</v>
      </c>
      <c r="B148" s="245">
        <v>83</v>
      </c>
      <c r="C148" s="245">
        <v>71</v>
      </c>
      <c r="D148" s="245">
        <v>52</v>
      </c>
    </row>
    <row r="149" spans="1:4" x14ac:dyDescent="0.25">
      <c r="A149" t="s">
        <v>520</v>
      </c>
      <c r="B149" s="245">
        <v>21</v>
      </c>
      <c r="C149" s="245">
        <v>18</v>
      </c>
      <c r="D149" s="245">
        <v>16</v>
      </c>
    </row>
    <row r="150" spans="1:4" x14ac:dyDescent="0.25">
      <c r="A150" t="s">
        <v>521</v>
      </c>
      <c r="B150" s="245">
        <v>56</v>
      </c>
      <c r="C150" s="245">
        <v>48</v>
      </c>
      <c r="D150" s="245">
        <v>37</v>
      </c>
    </row>
    <row r="151" spans="1:4" x14ac:dyDescent="0.25">
      <c r="A151" t="s">
        <v>522</v>
      </c>
      <c r="B151" s="245">
        <v>184</v>
      </c>
      <c r="C151" s="245">
        <v>158</v>
      </c>
      <c r="D151" s="245">
        <v>99</v>
      </c>
    </row>
    <row r="152" spans="1:4" x14ac:dyDescent="0.25">
      <c r="A152" t="s">
        <v>523</v>
      </c>
      <c r="B152" s="245">
        <v>98</v>
      </c>
      <c r="C152" s="245">
        <v>85</v>
      </c>
      <c r="D152" s="245">
        <v>82</v>
      </c>
    </row>
    <row r="153" spans="1:4" x14ac:dyDescent="0.25">
      <c r="A153" t="s">
        <v>524</v>
      </c>
      <c r="B153" s="245">
        <v>47</v>
      </c>
      <c r="C153" s="245">
        <v>41</v>
      </c>
      <c r="D153" s="245">
        <v>30</v>
      </c>
    </row>
    <row r="154" spans="1:4" x14ac:dyDescent="0.25">
      <c r="A154" t="s">
        <v>525</v>
      </c>
      <c r="B154" s="245">
        <v>114</v>
      </c>
      <c r="C154" s="245">
        <v>100</v>
      </c>
      <c r="D154" s="245">
        <v>65</v>
      </c>
    </row>
    <row r="155" spans="1:4" x14ac:dyDescent="0.25">
      <c r="A155" t="s">
        <v>526</v>
      </c>
      <c r="B155" s="245">
        <v>41</v>
      </c>
      <c r="C155" s="245">
        <v>36</v>
      </c>
      <c r="D155" s="245">
        <v>26</v>
      </c>
    </row>
    <row r="156" spans="1:4" x14ac:dyDescent="0.25">
      <c r="A156" t="s">
        <v>527</v>
      </c>
      <c r="B156" s="245">
        <v>66</v>
      </c>
      <c r="C156" s="245">
        <v>58</v>
      </c>
      <c r="D156" s="245">
        <v>48</v>
      </c>
    </row>
    <row r="157" spans="1:4" x14ac:dyDescent="0.25">
      <c r="A157" t="s">
        <v>528</v>
      </c>
      <c r="B157" s="245">
        <v>207</v>
      </c>
      <c r="C157" s="245">
        <v>185</v>
      </c>
      <c r="D157" s="245">
        <v>78</v>
      </c>
    </row>
    <row r="158" spans="1:4" x14ac:dyDescent="0.25">
      <c r="A158" t="s">
        <v>529</v>
      </c>
      <c r="B158" s="245">
        <v>38</v>
      </c>
      <c r="C158" s="245">
        <v>34</v>
      </c>
      <c r="D158" s="245">
        <v>26</v>
      </c>
    </row>
    <row r="159" spans="1:4" x14ac:dyDescent="0.25">
      <c r="A159" t="s">
        <v>530</v>
      </c>
      <c r="B159" s="245">
        <v>95</v>
      </c>
      <c r="C159" s="245">
        <v>85</v>
      </c>
      <c r="D159" s="245">
        <v>70</v>
      </c>
    </row>
    <row r="160" spans="1:4" x14ac:dyDescent="0.25">
      <c r="A160" t="s">
        <v>531</v>
      </c>
      <c r="B160" s="245">
        <v>48</v>
      </c>
      <c r="C160" s="245">
        <v>43</v>
      </c>
      <c r="D160" s="245">
        <v>30</v>
      </c>
    </row>
    <row r="161" spans="1:6" x14ac:dyDescent="0.25">
      <c r="A161" t="s">
        <v>532</v>
      </c>
      <c r="B161" s="245">
        <v>100</v>
      </c>
      <c r="C161" s="245">
        <v>90</v>
      </c>
      <c r="D161" s="245">
        <v>76</v>
      </c>
    </row>
    <row r="162" spans="1:6" x14ac:dyDescent="0.25">
      <c r="A162" t="s">
        <v>533</v>
      </c>
      <c r="B162" s="245">
        <v>101</v>
      </c>
      <c r="C162" s="245">
        <v>91</v>
      </c>
      <c r="D162" s="245">
        <v>71</v>
      </c>
    </row>
    <row r="163" spans="1:6" x14ac:dyDescent="0.25">
      <c r="A163" t="s">
        <v>534</v>
      </c>
      <c r="B163" s="245">
        <v>31</v>
      </c>
      <c r="C163" s="245">
        <v>28</v>
      </c>
      <c r="D163" s="245">
        <v>26</v>
      </c>
    </row>
    <row r="164" spans="1:6" x14ac:dyDescent="0.25">
      <c r="A164" t="s">
        <v>535</v>
      </c>
      <c r="B164" s="245">
        <v>21</v>
      </c>
      <c r="C164" s="245">
        <v>19</v>
      </c>
      <c r="D164" s="245">
        <v>16</v>
      </c>
    </row>
    <row r="165" spans="1:6" x14ac:dyDescent="0.25">
      <c r="A165" t="s">
        <v>536</v>
      </c>
      <c r="B165" s="245">
        <v>214</v>
      </c>
      <c r="C165" s="245">
        <v>194</v>
      </c>
      <c r="D165" s="245">
        <v>111</v>
      </c>
    </row>
    <row r="166" spans="1:6" x14ac:dyDescent="0.25">
      <c r="A166" t="s">
        <v>537</v>
      </c>
      <c r="B166" s="245">
        <v>447</v>
      </c>
      <c r="C166" s="245">
        <v>406</v>
      </c>
      <c r="D166" s="245">
        <v>171</v>
      </c>
    </row>
    <row r="167" spans="1:6" x14ac:dyDescent="0.25">
      <c r="A167" t="s">
        <v>538</v>
      </c>
      <c r="B167" s="245">
        <v>22</v>
      </c>
      <c r="C167" s="245">
        <v>20</v>
      </c>
      <c r="D167" s="245">
        <v>13</v>
      </c>
    </row>
    <row r="168" spans="1:6" x14ac:dyDescent="0.25">
      <c r="A168" t="s">
        <v>539</v>
      </c>
      <c r="B168" s="245">
        <v>46</v>
      </c>
      <c r="C168" s="245">
        <v>42</v>
      </c>
      <c r="D168" s="245">
        <v>37</v>
      </c>
    </row>
    <row r="169" spans="1:6" x14ac:dyDescent="0.25">
      <c r="A169" t="s">
        <v>540</v>
      </c>
      <c r="B169" s="245">
        <v>35</v>
      </c>
      <c r="C169" s="245">
        <v>32</v>
      </c>
      <c r="D169" s="245">
        <v>31</v>
      </c>
    </row>
    <row r="170" spans="1:6" x14ac:dyDescent="0.25">
      <c r="A170" t="s">
        <v>541</v>
      </c>
      <c r="B170" s="245">
        <v>59</v>
      </c>
      <c r="C170" s="245">
        <v>54</v>
      </c>
      <c r="D170" s="245">
        <v>46</v>
      </c>
    </row>
    <row r="171" spans="1:6" x14ac:dyDescent="0.25">
      <c r="A171" t="s">
        <v>542</v>
      </c>
      <c r="B171" s="245">
        <v>36</v>
      </c>
      <c r="C171" s="245">
        <v>33</v>
      </c>
      <c r="D171" s="245">
        <v>17</v>
      </c>
    </row>
    <row r="172" spans="1:6" x14ac:dyDescent="0.25">
      <c r="A172" t="s">
        <v>543</v>
      </c>
      <c r="B172" s="245">
        <v>74</v>
      </c>
      <c r="C172" s="245">
        <v>68</v>
      </c>
      <c r="D172" s="245">
        <v>37</v>
      </c>
    </row>
    <row r="173" spans="1:6" x14ac:dyDescent="0.25">
      <c r="A173" t="s">
        <v>544</v>
      </c>
      <c r="B173" s="245">
        <v>13</v>
      </c>
      <c r="C173" s="245">
        <v>12</v>
      </c>
      <c r="D173" s="245">
        <v>9</v>
      </c>
    </row>
    <row r="174" spans="1:6" s="7" customFormat="1" x14ac:dyDescent="0.25">
      <c r="A174" t="s">
        <v>545</v>
      </c>
      <c r="B174" s="245">
        <v>159</v>
      </c>
      <c r="C174" s="245">
        <v>148</v>
      </c>
      <c r="D174" s="245">
        <v>122</v>
      </c>
      <c r="E174" s="64"/>
      <c r="F174" s="64"/>
    </row>
    <row r="175" spans="1:6" x14ac:dyDescent="0.25">
      <c r="A175" t="s">
        <v>546</v>
      </c>
      <c r="B175" s="245">
        <v>74</v>
      </c>
      <c r="C175" s="245">
        <v>69</v>
      </c>
      <c r="D175" s="245">
        <v>41</v>
      </c>
    </row>
    <row r="176" spans="1:6" x14ac:dyDescent="0.25">
      <c r="A176" t="s">
        <v>547</v>
      </c>
      <c r="B176" s="245">
        <v>30</v>
      </c>
      <c r="C176" s="245">
        <v>28</v>
      </c>
      <c r="D176" s="245">
        <v>25</v>
      </c>
    </row>
    <row r="177" spans="1:6" x14ac:dyDescent="0.25">
      <c r="A177" t="s">
        <v>548</v>
      </c>
      <c r="B177" s="245">
        <v>105</v>
      </c>
      <c r="C177" s="245">
        <v>98</v>
      </c>
      <c r="D177" s="245">
        <v>47</v>
      </c>
    </row>
    <row r="178" spans="1:6" x14ac:dyDescent="0.25">
      <c r="A178" t="s">
        <v>549</v>
      </c>
      <c r="B178" s="245">
        <v>31</v>
      </c>
      <c r="C178" s="245">
        <v>29</v>
      </c>
      <c r="D178" s="245">
        <v>24</v>
      </c>
    </row>
    <row r="179" spans="1:6" x14ac:dyDescent="0.25">
      <c r="A179" t="s">
        <v>564</v>
      </c>
      <c r="B179" s="245">
        <v>69</v>
      </c>
      <c r="C179" s="245">
        <v>65</v>
      </c>
      <c r="D179" s="245">
        <v>62</v>
      </c>
    </row>
    <row r="180" spans="1:6" x14ac:dyDescent="0.25">
      <c r="A180" t="s">
        <v>565</v>
      </c>
      <c r="B180" s="245">
        <v>104</v>
      </c>
      <c r="C180" s="245">
        <v>98</v>
      </c>
      <c r="D180" s="245">
        <v>72</v>
      </c>
    </row>
    <row r="181" spans="1:6" x14ac:dyDescent="0.25">
      <c r="A181" t="s">
        <v>566</v>
      </c>
      <c r="B181" s="245">
        <v>18</v>
      </c>
      <c r="C181" s="245">
        <v>17</v>
      </c>
      <c r="D181" s="245">
        <v>16</v>
      </c>
    </row>
    <row r="182" spans="1:6" s="7" customFormat="1" x14ac:dyDescent="0.25">
      <c r="A182" t="s">
        <v>567</v>
      </c>
      <c r="B182" s="245">
        <v>98</v>
      </c>
      <c r="C182" s="245">
        <v>93</v>
      </c>
      <c r="D182" s="245">
        <v>44</v>
      </c>
      <c r="E182" s="64"/>
      <c r="F182" s="64"/>
    </row>
    <row r="183" spans="1:6" x14ac:dyDescent="0.25">
      <c r="A183" t="s">
        <v>568</v>
      </c>
      <c r="B183" s="245">
        <v>20</v>
      </c>
      <c r="C183" s="245">
        <v>19</v>
      </c>
      <c r="D183" s="245">
        <v>19</v>
      </c>
    </row>
    <row r="184" spans="1:6" x14ac:dyDescent="0.25">
      <c r="A184" t="s">
        <v>862</v>
      </c>
      <c r="B184" s="245">
        <v>40</v>
      </c>
      <c r="C184" s="245">
        <v>38</v>
      </c>
      <c r="D184" s="245">
        <v>28</v>
      </c>
    </row>
    <row r="185" spans="1:6" x14ac:dyDescent="0.25">
      <c r="A185" t="s">
        <v>863</v>
      </c>
      <c r="B185" s="245">
        <v>86</v>
      </c>
      <c r="C185" s="245">
        <v>82</v>
      </c>
      <c r="D185" s="245">
        <v>72</v>
      </c>
    </row>
    <row r="186" spans="1:6" x14ac:dyDescent="0.25">
      <c r="A186" t="s">
        <v>864</v>
      </c>
      <c r="B186" s="245">
        <v>27</v>
      </c>
      <c r="C186" s="245">
        <v>26</v>
      </c>
      <c r="D186" s="245">
        <v>24</v>
      </c>
    </row>
    <row r="187" spans="1:6" x14ac:dyDescent="0.25">
      <c r="A187" t="s">
        <v>865</v>
      </c>
      <c r="B187" s="245">
        <v>82</v>
      </c>
      <c r="C187" s="245">
        <v>79</v>
      </c>
      <c r="D187" s="245">
        <v>74</v>
      </c>
    </row>
    <row r="188" spans="1:6" x14ac:dyDescent="0.25">
      <c r="A188" t="s">
        <v>866</v>
      </c>
      <c r="B188" s="245">
        <v>28</v>
      </c>
      <c r="C188" s="245">
        <v>27</v>
      </c>
      <c r="D188" s="245">
        <v>19</v>
      </c>
    </row>
    <row r="189" spans="1:6" x14ac:dyDescent="0.25">
      <c r="A189" t="s">
        <v>867</v>
      </c>
      <c r="B189" s="245">
        <v>115</v>
      </c>
      <c r="C189" s="245">
        <v>111</v>
      </c>
      <c r="D189" s="245">
        <v>71</v>
      </c>
    </row>
    <row r="190" spans="1:6" x14ac:dyDescent="0.25">
      <c r="A190" t="s">
        <v>868</v>
      </c>
      <c r="B190" s="245">
        <v>31</v>
      </c>
      <c r="C190" s="245">
        <v>30</v>
      </c>
      <c r="D190" s="245">
        <v>24</v>
      </c>
    </row>
    <row r="191" spans="1:6" x14ac:dyDescent="0.25">
      <c r="A191" t="s">
        <v>869</v>
      </c>
      <c r="B191" s="245">
        <v>66</v>
      </c>
      <c r="C191" s="245">
        <v>64</v>
      </c>
      <c r="D191" s="245">
        <v>46</v>
      </c>
    </row>
    <row r="192" spans="1:6" x14ac:dyDescent="0.25">
      <c r="A192" t="s">
        <v>870</v>
      </c>
      <c r="B192" s="245">
        <v>34</v>
      </c>
      <c r="C192" s="245">
        <v>33</v>
      </c>
      <c r="D192" s="245">
        <v>27</v>
      </c>
    </row>
    <row r="193" spans="1:4" x14ac:dyDescent="0.25">
      <c r="A193" t="s">
        <v>871</v>
      </c>
      <c r="B193" s="245">
        <v>11</v>
      </c>
      <c r="C193" s="245">
        <v>11</v>
      </c>
      <c r="D193" s="245">
        <v>9</v>
      </c>
    </row>
    <row r="194" spans="1:4" x14ac:dyDescent="0.25">
      <c r="A194" t="s">
        <v>872</v>
      </c>
      <c r="B194" s="245">
        <v>12</v>
      </c>
      <c r="C194" s="245">
        <v>12</v>
      </c>
      <c r="D194" s="245">
        <v>11</v>
      </c>
    </row>
    <row r="195" spans="1:4" x14ac:dyDescent="0.25">
      <c r="A195" t="s">
        <v>873</v>
      </c>
      <c r="B195" s="245">
        <v>13</v>
      </c>
      <c r="C195" s="245">
        <v>13</v>
      </c>
      <c r="D195" s="245">
        <v>8</v>
      </c>
    </row>
    <row r="196" spans="1:4" x14ac:dyDescent="0.25">
      <c r="A196" t="s">
        <v>874</v>
      </c>
      <c r="B196" s="245">
        <v>16</v>
      </c>
      <c r="C196" s="245">
        <v>16</v>
      </c>
      <c r="D196" s="245">
        <v>15</v>
      </c>
    </row>
    <row r="197" spans="1:4" x14ac:dyDescent="0.25">
      <c r="A197" t="s">
        <v>875</v>
      </c>
      <c r="B197" s="245">
        <v>20</v>
      </c>
      <c r="C197" s="245">
        <v>20</v>
      </c>
      <c r="D197" s="245">
        <v>17</v>
      </c>
    </row>
    <row r="198" spans="1:4" x14ac:dyDescent="0.25">
      <c r="A198" t="s">
        <v>999</v>
      </c>
      <c r="B198" s="245">
        <v>35</v>
      </c>
      <c r="C198" s="245">
        <v>35</v>
      </c>
      <c r="D198" s="245">
        <v>35</v>
      </c>
    </row>
    <row r="199" spans="1:4" x14ac:dyDescent="0.25">
      <c r="A199" t="s">
        <v>1000</v>
      </c>
      <c r="B199" s="245">
        <v>39</v>
      </c>
      <c r="C199" s="245">
        <v>39</v>
      </c>
      <c r="D199" s="245">
        <v>39</v>
      </c>
    </row>
    <row r="200" spans="1:4" x14ac:dyDescent="0.25">
      <c r="A200" t="s">
        <v>1001</v>
      </c>
      <c r="B200" s="245">
        <v>41</v>
      </c>
      <c r="C200" s="245">
        <v>41</v>
      </c>
      <c r="D200" s="245">
        <v>23</v>
      </c>
    </row>
    <row r="201" spans="1:4" x14ac:dyDescent="0.25">
      <c r="A201" t="s">
        <v>1002</v>
      </c>
      <c r="B201" s="245">
        <v>130</v>
      </c>
      <c r="C201" s="245">
        <v>130</v>
      </c>
      <c r="D201" s="245">
        <v>130</v>
      </c>
    </row>
    <row r="202" spans="1:4" x14ac:dyDescent="0.25">
      <c r="B202" s="245"/>
      <c r="C202" s="245"/>
      <c r="D202" s="245"/>
    </row>
  </sheetData>
  <mergeCells count="1">
    <mergeCell ref="B1:D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8"/>
  <sheetViews>
    <sheetView workbookViewId="0">
      <selection activeCell="K1" sqref="K1:AG1048576"/>
    </sheetView>
  </sheetViews>
  <sheetFormatPr defaultRowHeight="15" x14ac:dyDescent="0.25"/>
  <cols>
    <col min="1" max="1" width="25.7109375" style="7" customWidth="1"/>
    <col min="2" max="2" width="31.42578125" style="7" customWidth="1"/>
    <col min="3" max="6" width="9.140625" style="7"/>
    <col min="8" max="10" width="9.140625" style="230"/>
    <col min="11" max="11" width="10.5703125" customWidth="1"/>
  </cols>
  <sheetData>
    <row r="1" spans="1:14" x14ac:dyDescent="0.25">
      <c r="A1" s="188" t="s">
        <v>3</v>
      </c>
      <c r="B1" s="188" t="s">
        <v>4</v>
      </c>
      <c r="C1" s="188" t="s">
        <v>930</v>
      </c>
      <c r="D1" s="188" t="s">
        <v>931</v>
      </c>
      <c r="E1" s="188" t="s">
        <v>932</v>
      </c>
      <c r="F1" s="188" t="s">
        <v>933</v>
      </c>
      <c r="H1" s="229">
        <v>1</v>
      </c>
      <c r="I1" s="229">
        <v>1.5</v>
      </c>
      <c r="J1" s="229">
        <v>2</v>
      </c>
      <c r="L1" s="229"/>
      <c r="M1" s="229"/>
      <c r="N1" s="229"/>
    </row>
    <row r="2" spans="1:14" x14ac:dyDescent="0.25">
      <c r="A2" s="7" t="s">
        <v>117</v>
      </c>
      <c r="B2" s="182" t="s">
        <v>14</v>
      </c>
      <c r="C2" s="182">
        <v>164</v>
      </c>
      <c r="D2" s="182">
        <v>10</v>
      </c>
      <c r="E2" s="182">
        <v>40</v>
      </c>
      <c r="F2" s="182">
        <v>65</v>
      </c>
      <c r="H2" s="230">
        <f t="shared" ref="H2:H7" si="0">D2/C2</f>
        <v>6.097560975609756E-2</v>
      </c>
      <c r="I2" s="230">
        <f t="shared" ref="I2:I7" si="1">E2/C2</f>
        <v>0.24390243902439024</v>
      </c>
      <c r="J2" s="230">
        <f t="shared" ref="J2:J7" si="2">F2/C2</f>
        <v>0.39634146341463417</v>
      </c>
      <c r="K2" s="231"/>
    </row>
    <row r="3" spans="1:14" x14ac:dyDescent="0.25">
      <c r="A3" s="7" t="s">
        <v>57</v>
      </c>
      <c r="B3" s="182" t="s">
        <v>14</v>
      </c>
      <c r="C3" s="182">
        <v>57</v>
      </c>
      <c r="D3" s="182">
        <v>15</v>
      </c>
      <c r="E3" s="182">
        <v>30</v>
      </c>
      <c r="F3" s="182">
        <v>36</v>
      </c>
      <c r="H3" s="230">
        <f t="shared" si="0"/>
        <v>0.26315789473684209</v>
      </c>
      <c r="I3" s="230">
        <f t="shared" si="1"/>
        <v>0.52631578947368418</v>
      </c>
      <c r="J3" s="230">
        <f t="shared" si="2"/>
        <v>0.63157894736842102</v>
      </c>
      <c r="K3" s="231"/>
    </row>
    <row r="4" spans="1:14" x14ac:dyDescent="0.25">
      <c r="A4" s="7" t="s">
        <v>118</v>
      </c>
      <c r="B4" s="182" t="s">
        <v>14</v>
      </c>
      <c r="C4" s="182">
        <v>20</v>
      </c>
      <c r="D4" s="182">
        <v>8</v>
      </c>
      <c r="E4" s="182">
        <v>13</v>
      </c>
      <c r="F4" s="182">
        <v>13</v>
      </c>
      <c r="H4" s="230">
        <f t="shared" si="0"/>
        <v>0.4</v>
      </c>
      <c r="I4" s="230">
        <f t="shared" si="1"/>
        <v>0.65</v>
      </c>
      <c r="J4" s="230">
        <f t="shared" si="2"/>
        <v>0.65</v>
      </c>
      <c r="K4" s="231"/>
    </row>
    <row r="5" spans="1:14" x14ac:dyDescent="0.25">
      <c r="A5" s="7" t="s">
        <v>188</v>
      </c>
      <c r="B5" s="182" t="s">
        <v>14</v>
      </c>
      <c r="C5" s="182">
        <v>10</v>
      </c>
      <c r="D5" s="182">
        <v>3</v>
      </c>
      <c r="E5" s="182">
        <v>6</v>
      </c>
      <c r="F5" s="182">
        <v>6</v>
      </c>
      <c r="H5" s="230">
        <f t="shared" si="0"/>
        <v>0.3</v>
      </c>
      <c r="I5" s="230">
        <f t="shared" si="1"/>
        <v>0.6</v>
      </c>
      <c r="J5" s="230">
        <f t="shared" si="2"/>
        <v>0.6</v>
      </c>
      <c r="K5" s="231"/>
    </row>
    <row r="6" spans="1:14" x14ac:dyDescent="0.25">
      <c r="A6" s="7" t="s">
        <v>171</v>
      </c>
      <c r="B6" s="182" t="s">
        <v>14</v>
      </c>
      <c r="C6" s="182">
        <v>59</v>
      </c>
      <c r="D6" s="182">
        <v>18</v>
      </c>
      <c r="E6" s="182">
        <v>23</v>
      </c>
      <c r="F6" s="182">
        <v>25</v>
      </c>
      <c r="H6" s="230">
        <f t="shared" si="0"/>
        <v>0.30508474576271188</v>
      </c>
      <c r="I6" s="230">
        <f t="shared" si="1"/>
        <v>0.38983050847457629</v>
      </c>
      <c r="J6" s="230">
        <f t="shared" si="2"/>
        <v>0.42372881355932202</v>
      </c>
      <c r="K6" s="231"/>
    </row>
    <row r="7" spans="1:14" x14ac:dyDescent="0.25">
      <c r="A7" s="7" t="s">
        <v>162</v>
      </c>
      <c r="B7" s="182" t="s">
        <v>14</v>
      </c>
      <c r="C7" s="182">
        <v>18</v>
      </c>
      <c r="D7" s="182">
        <v>12</v>
      </c>
      <c r="E7" s="182">
        <v>13</v>
      </c>
      <c r="F7" s="182">
        <v>14</v>
      </c>
      <c r="H7" s="230">
        <f t="shared" si="0"/>
        <v>0.66666666666666663</v>
      </c>
      <c r="I7" s="230">
        <f t="shared" si="1"/>
        <v>0.72222222222222221</v>
      </c>
      <c r="J7" s="230">
        <f t="shared" si="2"/>
        <v>0.77777777777777779</v>
      </c>
      <c r="K7" s="231"/>
    </row>
    <row r="8" spans="1:14" x14ac:dyDescent="0.25">
      <c r="A8" s="7" t="s">
        <v>886</v>
      </c>
      <c r="B8" s="182" t="s">
        <v>14</v>
      </c>
      <c r="C8" s="182"/>
      <c r="D8" s="182"/>
      <c r="E8" s="182"/>
      <c r="F8" s="182"/>
    </row>
    <row r="9" spans="1:14" x14ac:dyDescent="0.25">
      <c r="A9" s="7" t="s">
        <v>227</v>
      </c>
      <c r="B9" s="182" t="s">
        <v>14</v>
      </c>
      <c r="C9" s="182">
        <v>35</v>
      </c>
      <c r="D9" s="182">
        <v>19</v>
      </c>
      <c r="E9" s="182">
        <v>23</v>
      </c>
      <c r="F9" s="182">
        <v>25</v>
      </c>
      <c r="H9" s="230">
        <f t="shared" ref="H9:H25" si="3">D9/C9</f>
        <v>0.54285714285714282</v>
      </c>
      <c r="I9" s="230">
        <f t="shared" ref="I9:I25" si="4">E9/C9</f>
        <v>0.65714285714285714</v>
      </c>
      <c r="J9" s="230">
        <f t="shared" ref="J9:J25" si="5">F9/C9</f>
        <v>0.7142857142857143</v>
      </c>
      <c r="L9" s="229"/>
      <c r="M9" s="229"/>
      <c r="N9" s="229"/>
    </row>
    <row r="10" spans="1:14" x14ac:dyDescent="0.25">
      <c r="A10" s="7" t="s">
        <v>128</v>
      </c>
      <c r="B10" s="182" t="s">
        <v>14</v>
      </c>
      <c r="C10" s="182">
        <v>23</v>
      </c>
      <c r="D10" s="182">
        <v>8</v>
      </c>
      <c r="E10" s="182">
        <v>15</v>
      </c>
      <c r="F10" s="182">
        <v>15</v>
      </c>
      <c r="H10" s="230">
        <f t="shared" si="3"/>
        <v>0.34782608695652173</v>
      </c>
      <c r="I10" s="230">
        <f t="shared" si="4"/>
        <v>0.65217391304347827</v>
      </c>
      <c r="J10" s="230">
        <f t="shared" si="5"/>
        <v>0.65217391304347827</v>
      </c>
      <c r="K10" s="231"/>
      <c r="L10" s="64"/>
      <c r="M10" s="64"/>
      <c r="N10" s="64"/>
    </row>
    <row r="11" spans="1:14" x14ac:dyDescent="0.25">
      <c r="A11" s="7" t="s">
        <v>888</v>
      </c>
      <c r="B11" s="182" t="s">
        <v>14</v>
      </c>
      <c r="C11" s="182">
        <v>26</v>
      </c>
      <c r="D11" s="182">
        <v>17</v>
      </c>
      <c r="E11" s="182">
        <v>17</v>
      </c>
      <c r="F11" s="182">
        <v>17</v>
      </c>
      <c r="H11" s="230">
        <f t="shared" si="3"/>
        <v>0.65384615384615385</v>
      </c>
      <c r="I11" s="230">
        <f t="shared" si="4"/>
        <v>0.65384615384615385</v>
      </c>
      <c r="J11" s="230">
        <f t="shared" si="5"/>
        <v>0.65384615384615385</v>
      </c>
      <c r="K11" s="231"/>
      <c r="L11" s="64"/>
      <c r="M11" s="64"/>
      <c r="N11" s="64"/>
    </row>
    <row r="12" spans="1:14" x14ac:dyDescent="0.25">
      <c r="A12" s="7" t="s">
        <v>155</v>
      </c>
      <c r="B12" s="182" t="s">
        <v>14</v>
      </c>
      <c r="C12" s="182">
        <v>45</v>
      </c>
      <c r="D12" s="182">
        <v>4</v>
      </c>
      <c r="E12" s="182">
        <v>11</v>
      </c>
      <c r="F12" s="182">
        <v>15</v>
      </c>
      <c r="H12" s="230">
        <f t="shared" si="3"/>
        <v>8.8888888888888892E-2</v>
      </c>
      <c r="I12" s="230">
        <f t="shared" si="4"/>
        <v>0.24444444444444444</v>
      </c>
      <c r="J12" s="230">
        <f t="shared" si="5"/>
        <v>0.33333333333333331</v>
      </c>
      <c r="K12" s="231"/>
      <c r="L12" s="64"/>
      <c r="M12" s="64"/>
      <c r="N12" s="64"/>
    </row>
    <row r="13" spans="1:14" x14ac:dyDescent="0.25">
      <c r="A13" s="7" t="s">
        <v>897</v>
      </c>
      <c r="B13" s="182" t="s">
        <v>14</v>
      </c>
      <c r="C13" s="182">
        <v>22</v>
      </c>
      <c r="D13" s="182">
        <v>7</v>
      </c>
      <c r="E13" s="182">
        <v>11</v>
      </c>
      <c r="F13" s="182">
        <v>12</v>
      </c>
      <c r="H13" s="230">
        <f t="shared" si="3"/>
        <v>0.31818181818181818</v>
      </c>
      <c r="I13" s="230">
        <f t="shared" si="4"/>
        <v>0.5</v>
      </c>
      <c r="J13" s="230">
        <f t="shared" si="5"/>
        <v>0.54545454545454541</v>
      </c>
      <c r="K13" s="231"/>
      <c r="L13" s="64"/>
      <c r="M13" s="64"/>
      <c r="N13" s="64"/>
    </row>
    <row r="14" spans="1:14" x14ac:dyDescent="0.25">
      <c r="A14" s="7" t="s">
        <v>36</v>
      </c>
      <c r="B14" s="182" t="s">
        <v>14</v>
      </c>
      <c r="C14" s="182">
        <v>21</v>
      </c>
      <c r="D14" s="182">
        <v>8</v>
      </c>
      <c r="E14" s="182">
        <v>18</v>
      </c>
      <c r="F14" s="182">
        <v>21</v>
      </c>
      <c r="H14" s="230">
        <f t="shared" si="3"/>
        <v>0.38095238095238093</v>
      </c>
      <c r="I14" s="230">
        <f t="shared" si="4"/>
        <v>0.8571428571428571</v>
      </c>
      <c r="J14" s="230">
        <f t="shared" si="5"/>
        <v>1</v>
      </c>
      <c r="K14" s="231"/>
      <c r="L14" s="64"/>
      <c r="M14" s="64"/>
      <c r="N14" s="64"/>
    </row>
    <row r="15" spans="1:14" x14ac:dyDescent="0.25">
      <c r="A15" s="7" t="s">
        <v>124</v>
      </c>
      <c r="B15" s="182" t="s">
        <v>14</v>
      </c>
      <c r="C15" s="182">
        <v>13</v>
      </c>
      <c r="D15" s="182">
        <v>12</v>
      </c>
      <c r="E15" s="182">
        <v>13</v>
      </c>
      <c r="F15" s="182">
        <v>13</v>
      </c>
      <c r="H15" s="230">
        <f t="shared" si="3"/>
        <v>0.92307692307692313</v>
      </c>
      <c r="I15" s="230">
        <f t="shared" si="4"/>
        <v>1</v>
      </c>
      <c r="J15" s="230">
        <f t="shared" si="5"/>
        <v>1</v>
      </c>
      <c r="K15" s="231"/>
      <c r="L15" s="64"/>
      <c r="M15" s="64"/>
      <c r="N15" s="64"/>
    </row>
    <row r="16" spans="1:14" x14ac:dyDescent="0.25">
      <c r="A16" s="7" t="s">
        <v>91</v>
      </c>
      <c r="B16" s="182" t="s">
        <v>14</v>
      </c>
      <c r="C16" s="182">
        <v>31</v>
      </c>
      <c r="D16" s="182">
        <v>12</v>
      </c>
      <c r="E16" s="182">
        <v>18</v>
      </c>
      <c r="F16" s="182">
        <v>19</v>
      </c>
      <c r="H16" s="230">
        <f t="shared" si="3"/>
        <v>0.38709677419354838</v>
      </c>
      <c r="I16" s="230">
        <f t="shared" si="4"/>
        <v>0.58064516129032262</v>
      </c>
      <c r="J16" s="230">
        <f t="shared" si="5"/>
        <v>0.61290322580645162</v>
      </c>
    </row>
    <row r="17" spans="1:10" x14ac:dyDescent="0.25">
      <c r="A17" s="7" t="s">
        <v>107</v>
      </c>
      <c r="B17" s="182" t="s">
        <v>108</v>
      </c>
      <c r="C17" s="182">
        <v>14</v>
      </c>
      <c r="D17" s="182">
        <v>1</v>
      </c>
      <c r="E17" s="182">
        <v>7</v>
      </c>
      <c r="F17" s="182">
        <v>10</v>
      </c>
      <c r="H17" s="230">
        <f t="shared" si="3"/>
        <v>7.1428571428571425E-2</v>
      </c>
      <c r="I17" s="230">
        <f t="shared" si="4"/>
        <v>0.5</v>
      </c>
      <c r="J17" s="230">
        <f t="shared" si="5"/>
        <v>0.7142857142857143</v>
      </c>
    </row>
    <row r="18" spans="1:10" x14ac:dyDescent="0.25">
      <c r="A18" s="7" t="s">
        <v>175</v>
      </c>
      <c r="B18" s="182" t="s">
        <v>14</v>
      </c>
      <c r="C18" s="182">
        <v>20</v>
      </c>
      <c r="D18" s="182">
        <v>10</v>
      </c>
      <c r="E18" s="182">
        <v>16</v>
      </c>
      <c r="F18" s="182">
        <v>18</v>
      </c>
      <c r="H18" s="230">
        <f t="shared" si="3"/>
        <v>0.5</v>
      </c>
      <c r="I18" s="230">
        <f t="shared" si="4"/>
        <v>0.8</v>
      </c>
      <c r="J18" s="230">
        <f t="shared" si="5"/>
        <v>0.9</v>
      </c>
    </row>
    <row r="19" spans="1:10" x14ac:dyDescent="0.25">
      <c r="A19" s="7" t="s">
        <v>127</v>
      </c>
      <c r="B19" s="182" t="s">
        <v>14</v>
      </c>
      <c r="C19" s="182">
        <v>26</v>
      </c>
      <c r="D19" s="182">
        <v>20</v>
      </c>
      <c r="E19" s="182">
        <v>23</v>
      </c>
      <c r="F19" s="182">
        <v>23</v>
      </c>
      <c r="H19" s="230">
        <f t="shared" si="3"/>
        <v>0.76923076923076927</v>
      </c>
      <c r="I19" s="230">
        <f t="shared" si="4"/>
        <v>0.88461538461538458</v>
      </c>
      <c r="J19" s="230">
        <f t="shared" si="5"/>
        <v>0.88461538461538458</v>
      </c>
    </row>
    <row r="20" spans="1:10" x14ac:dyDescent="0.25">
      <c r="A20" s="7" t="s">
        <v>169</v>
      </c>
      <c r="B20" s="182" t="s">
        <v>14</v>
      </c>
      <c r="C20" s="182">
        <v>104</v>
      </c>
      <c r="D20" s="182">
        <v>81</v>
      </c>
      <c r="E20" s="182">
        <v>99</v>
      </c>
      <c r="F20" s="182">
        <v>99</v>
      </c>
      <c r="H20" s="230">
        <f t="shared" si="3"/>
        <v>0.77884615384615385</v>
      </c>
      <c r="I20" s="230">
        <f t="shared" si="4"/>
        <v>0.95192307692307687</v>
      </c>
      <c r="J20" s="230">
        <f t="shared" si="5"/>
        <v>0.95192307692307687</v>
      </c>
    </row>
    <row r="21" spans="1:10" x14ac:dyDescent="0.25">
      <c r="A21" s="7" t="s">
        <v>178</v>
      </c>
      <c r="B21" s="182" t="s">
        <v>14</v>
      </c>
      <c r="C21" s="182">
        <v>44</v>
      </c>
      <c r="D21" s="182">
        <v>27</v>
      </c>
      <c r="E21" s="182">
        <v>37</v>
      </c>
      <c r="F21" s="182">
        <v>41</v>
      </c>
      <c r="H21" s="230">
        <f t="shared" si="3"/>
        <v>0.61363636363636365</v>
      </c>
      <c r="I21" s="230">
        <f t="shared" si="4"/>
        <v>0.84090909090909094</v>
      </c>
      <c r="J21" s="230">
        <f t="shared" si="5"/>
        <v>0.93181818181818177</v>
      </c>
    </row>
    <row r="22" spans="1:10" x14ac:dyDescent="0.25">
      <c r="A22" s="7" t="s">
        <v>172</v>
      </c>
      <c r="B22" s="182" t="s">
        <v>14</v>
      </c>
      <c r="C22" s="182">
        <v>30</v>
      </c>
      <c r="D22" s="182">
        <v>19</v>
      </c>
      <c r="E22" s="182">
        <v>20</v>
      </c>
      <c r="F22" s="182">
        <v>21</v>
      </c>
      <c r="H22" s="230">
        <f t="shared" si="3"/>
        <v>0.6333333333333333</v>
      </c>
      <c r="I22" s="230">
        <f t="shared" si="4"/>
        <v>0.66666666666666663</v>
      </c>
      <c r="J22" s="230">
        <f t="shared" si="5"/>
        <v>0.7</v>
      </c>
    </row>
    <row r="23" spans="1:10" x14ac:dyDescent="0.25">
      <c r="A23" s="7" t="s">
        <v>878</v>
      </c>
      <c r="B23" s="182" t="s">
        <v>14</v>
      </c>
      <c r="C23" s="182">
        <v>15</v>
      </c>
      <c r="D23" s="182">
        <v>3</v>
      </c>
      <c r="E23" s="182">
        <v>7</v>
      </c>
      <c r="F23" s="182">
        <v>8</v>
      </c>
      <c r="H23" s="230">
        <f t="shared" si="3"/>
        <v>0.2</v>
      </c>
      <c r="I23" s="230">
        <f t="shared" si="4"/>
        <v>0.46666666666666667</v>
      </c>
      <c r="J23" s="230">
        <f t="shared" si="5"/>
        <v>0.53333333333333333</v>
      </c>
    </row>
    <row r="24" spans="1:10" x14ac:dyDescent="0.25">
      <c r="A24" s="7" t="s">
        <v>883</v>
      </c>
      <c r="B24" s="182" t="s">
        <v>35</v>
      </c>
      <c r="C24" s="182">
        <v>47</v>
      </c>
      <c r="D24" s="182">
        <v>32</v>
      </c>
      <c r="E24" s="182">
        <v>35</v>
      </c>
      <c r="F24" s="182">
        <v>40</v>
      </c>
      <c r="H24" s="230">
        <f t="shared" si="3"/>
        <v>0.68085106382978722</v>
      </c>
      <c r="I24" s="230">
        <f t="shared" si="4"/>
        <v>0.74468085106382975</v>
      </c>
      <c r="J24" s="230">
        <f t="shared" si="5"/>
        <v>0.85106382978723405</v>
      </c>
    </row>
    <row r="25" spans="1:10" x14ac:dyDescent="0.25">
      <c r="A25" s="7" t="s">
        <v>183</v>
      </c>
      <c r="B25" s="182" t="s">
        <v>35</v>
      </c>
      <c r="C25" s="182">
        <v>16</v>
      </c>
      <c r="D25" s="182">
        <v>5</v>
      </c>
      <c r="E25" s="182">
        <v>8</v>
      </c>
      <c r="F25" s="182">
        <v>12</v>
      </c>
      <c r="H25" s="230">
        <f t="shared" si="3"/>
        <v>0.3125</v>
      </c>
      <c r="I25" s="230">
        <f t="shared" si="4"/>
        <v>0.5</v>
      </c>
      <c r="J25" s="230">
        <f t="shared" si="5"/>
        <v>0.75</v>
      </c>
    </row>
    <row r="26" spans="1:10" x14ac:dyDescent="0.25">
      <c r="A26" s="7" t="s">
        <v>68</v>
      </c>
      <c r="B26" s="182" t="s">
        <v>14</v>
      </c>
      <c r="C26" s="182"/>
      <c r="D26" s="182"/>
      <c r="E26" s="182"/>
      <c r="F26" s="182"/>
    </row>
    <row r="27" spans="1:10" x14ac:dyDescent="0.25">
      <c r="A27" s="7" t="s">
        <v>31</v>
      </c>
      <c r="B27" s="182" t="s">
        <v>14</v>
      </c>
      <c r="C27" s="182">
        <v>12</v>
      </c>
      <c r="D27" s="182">
        <v>8</v>
      </c>
      <c r="E27" s="182">
        <v>12</v>
      </c>
      <c r="F27" s="182">
        <v>12</v>
      </c>
      <c r="H27" s="230">
        <f t="shared" ref="H27:H35" si="6">D27/C27</f>
        <v>0.66666666666666663</v>
      </c>
      <c r="I27" s="230">
        <f t="shared" ref="I27:I35" si="7">E27/C27</f>
        <v>1</v>
      </c>
      <c r="J27" s="230">
        <f t="shared" ref="J27:J35" si="8">F27/C27</f>
        <v>1</v>
      </c>
    </row>
    <row r="28" spans="1:10" x14ac:dyDescent="0.25">
      <c r="A28" s="7" t="s">
        <v>201</v>
      </c>
      <c r="B28" s="182" t="s">
        <v>14</v>
      </c>
      <c r="C28" s="182">
        <v>69</v>
      </c>
      <c r="D28" s="182">
        <v>36</v>
      </c>
      <c r="E28" s="182">
        <v>51</v>
      </c>
      <c r="F28" s="182">
        <v>55</v>
      </c>
      <c r="H28" s="230">
        <f t="shared" si="6"/>
        <v>0.52173913043478259</v>
      </c>
      <c r="I28" s="230">
        <f t="shared" si="7"/>
        <v>0.73913043478260865</v>
      </c>
      <c r="J28" s="230">
        <f t="shared" si="8"/>
        <v>0.79710144927536231</v>
      </c>
    </row>
    <row r="29" spans="1:10" x14ac:dyDescent="0.25">
      <c r="A29" s="7" t="s">
        <v>134</v>
      </c>
      <c r="B29" s="182" t="s">
        <v>14</v>
      </c>
      <c r="C29" s="182">
        <v>31</v>
      </c>
      <c r="D29" s="182">
        <v>19</v>
      </c>
      <c r="E29" s="182">
        <v>22</v>
      </c>
      <c r="F29" s="182">
        <v>22</v>
      </c>
      <c r="H29" s="230">
        <f t="shared" si="6"/>
        <v>0.61290322580645162</v>
      </c>
      <c r="I29" s="230">
        <f t="shared" si="7"/>
        <v>0.70967741935483875</v>
      </c>
      <c r="J29" s="230">
        <f t="shared" si="8"/>
        <v>0.70967741935483875</v>
      </c>
    </row>
    <row r="30" spans="1:10" x14ac:dyDescent="0.25">
      <c r="A30" s="7" t="s">
        <v>29</v>
      </c>
      <c r="B30" s="182" t="s">
        <v>14</v>
      </c>
      <c r="C30" s="182">
        <v>11</v>
      </c>
      <c r="D30" s="182">
        <v>5</v>
      </c>
      <c r="E30" s="182">
        <v>9</v>
      </c>
      <c r="F30" s="182">
        <v>10</v>
      </c>
      <c r="H30" s="230">
        <f t="shared" si="6"/>
        <v>0.45454545454545453</v>
      </c>
      <c r="I30" s="230">
        <f t="shared" si="7"/>
        <v>0.81818181818181823</v>
      </c>
      <c r="J30" s="230">
        <f t="shared" si="8"/>
        <v>0.90909090909090906</v>
      </c>
    </row>
    <row r="31" spans="1:10" x14ac:dyDescent="0.25">
      <c r="A31" s="7" t="s">
        <v>899</v>
      </c>
      <c r="B31" s="182" t="s">
        <v>14</v>
      </c>
      <c r="C31" s="182">
        <v>77</v>
      </c>
      <c r="D31" s="182">
        <v>51</v>
      </c>
      <c r="E31" s="182">
        <v>57</v>
      </c>
      <c r="F31" s="182">
        <v>57</v>
      </c>
      <c r="H31" s="230">
        <f t="shared" si="6"/>
        <v>0.66233766233766234</v>
      </c>
      <c r="I31" s="230">
        <f t="shared" si="7"/>
        <v>0.74025974025974028</v>
      </c>
      <c r="J31" s="230">
        <f t="shared" si="8"/>
        <v>0.74025974025974028</v>
      </c>
    </row>
    <row r="32" spans="1:10" x14ac:dyDescent="0.25">
      <c r="A32" s="7" t="s">
        <v>92</v>
      </c>
      <c r="B32" s="182" t="s">
        <v>14</v>
      </c>
      <c r="C32" s="182">
        <v>29</v>
      </c>
      <c r="D32" s="182">
        <v>13</v>
      </c>
      <c r="E32" s="182">
        <v>15</v>
      </c>
      <c r="F32" s="182">
        <v>17</v>
      </c>
      <c r="H32" s="230">
        <f t="shared" si="6"/>
        <v>0.44827586206896552</v>
      </c>
      <c r="I32" s="230">
        <f t="shared" si="7"/>
        <v>0.51724137931034486</v>
      </c>
      <c r="J32" s="230">
        <f t="shared" si="8"/>
        <v>0.58620689655172409</v>
      </c>
    </row>
    <row r="33" spans="1:10" x14ac:dyDescent="0.25">
      <c r="A33" s="7" t="s">
        <v>140</v>
      </c>
      <c r="B33" s="182" t="s">
        <v>14</v>
      </c>
      <c r="C33" s="182">
        <v>55</v>
      </c>
      <c r="D33" s="182">
        <v>26</v>
      </c>
      <c r="E33" s="182">
        <v>44</v>
      </c>
      <c r="F33" s="182">
        <v>44</v>
      </c>
      <c r="H33" s="230">
        <f t="shared" si="6"/>
        <v>0.47272727272727272</v>
      </c>
      <c r="I33" s="230">
        <f t="shared" si="7"/>
        <v>0.8</v>
      </c>
      <c r="J33" s="230">
        <f t="shared" si="8"/>
        <v>0.8</v>
      </c>
    </row>
    <row r="34" spans="1:10" x14ac:dyDescent="0.25">
      <c r="A34" s="7" t="s">
        <v>19</v>
      </c>
      <c r="B34" s="182" t="s">
        <v>14</v>
      </c>
      <c r="C34" s="182">
        <v>108</v>
      </c>
      <c r="D34" s="182">
        <v>105</v>
      </c>
      <c r="E34" s="182">
        <v>108</v>
      </c>
      <c r="F34" s="182">
        <v>108</v>
      </c>
      <c r="H34" s="230">
        <f t="shared" si="6"/>
        <v>0.97222222222222221</v>
      </c>
      <c r="I34" s="230">
        <f t="shared" si="7"/>
        <v>1</v>
      </c>
      <c r="J34" s="230">
        <f t="shared" si="8"/>
        <v>1</v>
      </c>
    </row>
    <row r="35" spans="1:10" x14ac:dyDescent="0.25">
      <c r="A35" s="7" t="s">
        <v>139</v>
      </c>
      <c r="B35" s="182" t="s">
        <v>14</v>
      </c>
      <c r="C35" s="182">
        <v>15</v>
      </c>
      <c r="D35" s="182">
        <v>5</v>
      </c>
      <c r="E35" s="182">
        <v>10</v>
      </c>
      <c r="F35" s="182">
        <v>10</v>
      </c>
      <c r="H35" s="230">
        <f t="shared" si="6"/>
        <v>0.33333333333333331</v>
      </c>
      <c r="I35" s="230">
        <f t="shared" si="7"/>
        <v>0.66666666666666663</v>
      </c>
      <c r="J35" s="230">
        <f t="shared" si="8"/>
        <v>0.66666666666666663</v>
      </c>
    </row>
    <row r="36" spans="1:10" x14ac:dyDescent="0.25">
      <c r="A36" s="219" t="s">
        <v>94</v>
      </c>
      <c r="B36" s="182" t="s">
        <v>14</v>
      </c>
      <c r="C36" s="182">
        <v>0</v>
      </c>
      <c r="D36" s="182">
        <v>0</v>
      </c>
      <c r="E36" s="182">
        <v>0</v>
      </c>
      <c r="F36" s="182">
        <v>0</v>
      </c>
    </row>
    <row r="37" spans="1:10" x14ac:dyDescent="0.25">
      <c r="A37" s="7" t="s">
        <v>167</v>
      </c>
      <c r="B37" s="182" t="s">
        <v>180</v>
      </c>
      <c r="C37" s="182">
        <v>135</v>
      </c>
      <c r="D37" s="182">
        <v>126</v>
      </c>
      <c r="E37" s="182">
        <v>130</v>
      </c>
      <c r="F37" s="182">
        <v>130</v>
      </c>
      <c r="H37" s="230">
        <f t="shared" ref="H37:H77" si="9">D37/C37</f>
        <v>0.93333333333333335</v>
      </c>
      <c r="I37" s="230">
        <f t="shared" ref="I37:I77" si="10">E37/C37</f>
        <v>0.96296296296296291</v>
      </c>
      <c r="J37" s="230">
        <f t="shared" ref="J37:J77" si="11">F37/C37</f>
        <v>0.96296296296296291</v>
      </c>
    </row>
    <row r="38" spans="1:10" x14ac:dyDescent="0.25">
      <c r="A38" s="7" t="s">
        <v>167</v>
      </c>
      <c r="B38" s="182" t="s">
        <v>158</v>
      </c>
      <c r="C38" s="182">
        <v>40</v>
      </c>
      <c r="D38" s="182">
        <v>28</v>
      </c>
      <c r="E38" s="182">
        <v>35</v>
      </c>
      <c r="F38" s="182">
        <v>35</v>
      </c>
      <c r="H38" s="230">
        <f t="shared" si="9"/>
        <v>0.7</v>
      </c>
      <c r="I38" s="230">
        <f t="shared" si="10"/>
        <v>0.875</v>
      </c>
      <c r="J38" s="230">
        <f t="shared" si="11"/>
        <v>0.875</v>
      </c>
    </row>
    <row r="39" spans="1:10" x14ac:dyDescent="0.25">
      <c r="A39" s="7" t="s">
        <v>119</v>
      </c>
      <c r="B39" s="182" t="s">
        <v>14</v>
      </c>
      <c r="C39" s="182">
        <v>93</v>
      </c>
      <c r="D39" s="182">
        <v>85</v>
      </c>
      <c r="E39" s="182">
        <v>90</v>
      </c>
      <c r="F39" s="182">
        <v>93</v>
      </c>
      <c r="H39" s="230">
        <f t="shared" si="9"/>
        <v>0.91397849462365588</v>
      </c>
      <c r="I39" s="230">
        <f t="shared" si="10"/>
        <v>0.967741935483871</v>
      </c>
      <c r="J39" s="230">
        <f t="shared" si="11"/>
        <v>1</v>
      </c>
    </row>
    <row r="40" spans="1:10" x14ac:dyDescent="0.25">
      <c r="A40" s="7" t="s">
        <v>168</v>
      </c>
      <c r="B40" s="182" t="s">
        <v>14</v>
      </c>
      <c r="C40" s="182">
        <v>32</v>
      </c>
      <c r="D40" s="182">
        <v>12</v>
      </c>
      <c r="E40" s="182">
        <v>24</v>
      </c>
      <c r="F40" s="182">
        <v>30</v>
      </c>
      <c r="H40" s="230">
        <f t="shared" si="9"/>
        <v>0.375</v>
      </c>
      <c r="I40" s="230">
        <f t="shared" si="10"/>
        <v>0.75</v>
      </c>
      <c r="J40" s="230">
        <f t="shared" si="11"/>
        <v>0.9375</v>
      </c>
    </row>
    <row r="41" spans="1:10" x14ac:dyDescent="0.25">
      <c r="A41" s="7" t="s">
        <v>142</v>
      </c>
      <c r="B41" s="182" t="s">
        <v>14</v>
      </c>
      <c r="C41" s="182">
        <v>62</v>
      </c>
      <c r="D41" s="182">
        <v>55</v>
      </c>
      <c r="E41" s="182">
        <v>57</v>
      </c>
      <c r="F41" s="182">
        <v>57</v>
      </c>
      <c r="H41" s="230">
        <f t="shared" si="9"/>
        <v>0.88709677419354838</v>
      </c>
      <c r="I41" s="230">
        <f t="shared" si="10"/>
        <v>0.91935483870967738</v>
      </c>
      <c r="J41" s="230">
        <f t="shared" si="11"/>
        <v>0.91935483870967738</v>
      </c>
    </row>
    <row r="42" spans="1:10" x14ac:dyDescent="0.25">
      <c r="A42" s="7" t="s">
        <v>20</v>
      </c>
      <c r="B42" s="182" t="s">
        <v>14</v>
      </c>
      <c r="C42" s="182">
        <v>32</v>
      </c>
      <c r="D42" s="182">
        <v>6</v>
      </c>
      <c r="E42" s="182">
        <v>16</v>
      </c>
      <c r="F42" s="182">
        <v>18</v>
      </c>
      <c r="H42" s="230">
        <f t="shared" si="9"/>
        <v>0.1875</v>
      </c>
      <c r="I42" s="230">
        <f t="shared" si="10"/>
        <v>0.5</v>
      </c>
      <c r="J42" s="230">
        <f t="shared" si="11"/>
        <v>0.5625</v>
      </c>
    </row>
    <row r="43" spans="1:10" x14ac:dyDescent="0.25">
      <c r="A43" s="7" t="s">
        <v>28</v>
      </c>
      <c r="B43" s="182" t="s">
        <v>14</v>
      </c>
      <c r="C43" s="182">
        <v>31</v>
      </c>
      <c r="D43" s="182">
        <v>20</v>
      </c>
      <c r="E43" s="182">
        <v>23</v>
      </c>
      <c r="F43" s="182">
        <v>26</v>
      </c>
      <c r="H43" s="230">
        <f t="shared" si="9"/>
        <v>0.64516129032258063</v>
      </c>
      <c r="I43" s="230">
        <f t="shared" si="10"/>
        <v>0.74193548387096775</v>
      </c>
      <c r="J43" s="230">
        <f t="shared" si="11"/>
        <v>0.83870967741935487</v>
      </c>
    </row>
    <row r="44" spans="1:10" x14ac:dyDescent="0.25">
      <c r="A44" s="7" t="s">
        <v>137</v>
      </c>
      <c r="B44" s="182" t="s">
        <v>14</v>
      </c>
      <c r="C44" s="182">
        <v>31</v>
      </c>
      <c r="D44" s="182">
        <v>18</v>
      </c>
      <c r="E44" s="182">
        <v>25</v>
      </c>
      <c r="F44" s="182">
        <v>27</v>
      </c>
      <c r="H44" s="230">
        <f t="shared" si="9"/>
        <v>0.58064516129032262</v>
      </c>
      <c r="I44" s="230">
        <f t="shared" si="10"/>
        <v>0.80645161290322576</v>
      </c>
      <c r="J44" s="230">
        <f t="shared" si="11"/>
        <v>0.87096774193548387</v>
      </c>
    </row>
    <row r="45" spans="1:10" x14ac:dyDescent="0.25">
      <c r="A45" s="7" t="s">
        <v>156</v>
      </c>
      <c r="B45" s="182" t="s">
        <v>14</v>
      </c>
      <c r="C45" s="182">
        <v>23</v>
      </c>
      <c r="D45" s="182">
        <v>18</v>
      </c>
      <c r="E45" s="182">
        <v>20</v>
      </c>
      <c r="F45" s="182">
        <v>22</v>
      </c>
      <c r="H45" s="230">
        <f t="shared" si="9"/>
        <v>0.78260869565217395</v>
      </c>
      <c r="I45" s="230">
        <f t="shared" si="10"/>
        <v>0.86956521739130432</v>
      </c>
      <c r="J45" s="230">
        <f t="shared" si="11"/>
        <v>0.95652173913043481</v>
      </c>
    </row>
    <row r="46" spans="1:10" x14ac:dyDescent="0.25">
      <c r="A46" s="7" t="s">
        <v>111</v>
      </c>
      <c r="B46" s="182" t="s">
        <v>14</v>
      </c>
      <c r="C46" s="182">
        <v>14</v>
      </c>
      <c r="D46" s="182">
        <v>12</v>
      </c>
      <c r="E46" s="182">
        <v>14</v>
      </c>
      <c r="F46" s="182">
        <v>14</v>
      </c>
      <c r="H46" s="230">
        <f t="shared" si="9"/>
        <v>0.8571428571428571</v>
      </c>
      <c r="I46" s="230">
        <f t="shared" si="10"/>
        <v>1</v>
      </c>
      <c r="J46" s="230">
        <f t="shared" si="11"/>
        <v>1</v>
      </c>
    </row>
    <row r="47" spans="1:10" x14ac:dyDescent="0.25">
      <c r="A47" s="7" t="s">
        <v>76</v>
      </c>
      <c r="B47" s="182" t="s">
        <v>14</v>
      </c>
      <c r="C47" s="182">
        <v>86</v>
      </c>
      <c r="D47" s="182">
        <v>30</v>
      </c>
      <c r="E47" s="182">
        <v>49</v>
      </c>
      <c r="F47" s="182">
        <v>62</v>
      </c>
      <c r="H47" s="230">
        <f t="shared" si="9"/>
        <v>0.34883720930232559</v>
      </c>
      <c r="I47" s="230">
        <f t="shared" si="10"/>
        <v>0.56976744186046513</v>
      </c>
      <c r="J47" s="230">
        <f t="shared" si="11"/>
        <v>0.72093023255813948</v>
      </c>
    </row>
    <row r="48" spans="1:10" x14ac:dyDescent="0.25">
      <c r="A48" s="7" t="s">
        <v>76</v>
      </c>
      <c r="B48" s="182" t="s">
        <v>77</v>
      </c>
      <c r="C48" s="182">
        <v>33</v>
      </c>
      <c r="D48" s="182">
        <v>6</v>
      </c>
      <c r="E48" s="182">
        <v>17</v>
      </c>
      <c r="F48" s="182">
        <v>22</v>
      </c>
      <c r="H48" s="230">
        <f t="shared" si="9"/>
        <v>0.18181818181818182</v>
      </c>
      <c r="I48" s="230">
        <f t="shared" si="10"/>
        <v>0.51515151515151514</v>
      </c>
      <c r="J48" s="230">
        <f t="shared" si="11"/>
        <v>0.66666666666666663</v>
      </c>
    </row>
    <row r="49" spans="1:10" x14ac:dyDescent="0.25">
      <c r="A49" s="7" t="s">
        <v>76</v>
      </c>
      <c r="B49" s="182" t="s">
        <v>105</v>
      </c>
      <c r="C49" s="182">
        <v>64</v>
      </c>
      <c r="D49" s="182">
        <v>25</v>
      </c>
      <c r="E49" s="182">
        <v>38</v>
      </c>
      <c r="F49" s="182">
        <v>45</v>
      </c>
      <c r="H49" s="230">
        <f t="shared" si="9"/>
        <v>0.390625</v>
      </c>
      <c r="I49" s="230">
        <f t="shared" si="10"/>
        <v>0.59375</v>
      </c>
      <c r="J49" s="230">
        <f t="shared" si="11"/>
        <v>0.703125</v>
      </c>
    </row>
    <row r="50" spans="1:10" x14ac:dyDescent="0.25">
      <c r="A50" s="7" t="s">
        <v>113</v>
      </c>
      <c r="B50" s="182" t="s">
        <v>14</v>
      </c>
      <c r="C50" s="182">
        <v>19</v>
      </c>
      <c r="D50" s="182">
        <v>8</v>
      </c>
      <c r="E50" s="182">
        <v>9</v>
      </c>
      <c r="F50" s="182">
        <v>9</v>
      </c>
      <c r="H50" s="230">
        <f t="shared" si="9"/>
        <v>0.42105263157894735</v>
      </c>
      <c r="I50" s="230">
        <f t="shared" si="10"/>
        <v>0.47368421052631576</v>
      </c>
      <c r="J50" s="230">
        <f t="shared" si="11"/>
        <v>0.47368421052631576</v>
      </c>
    </row>
    <row r="51" spans="1:10" x14ac:dyDescent="0.25">
      <c r="A51" s="7" t="s">
        <v>104</v>
      </c>
      <c r="B51" s="182" t="s">
        <v>14</v>
      </c>
      <c r="C51" s="182">
        <v>75</v>
      </c>
      <c r="D51" s="182">
        <v>61</v>
      </c>
      <c r="E51" s="182">
        <v>69</v>
      </c>
      <c r="F51" s="182">
        <v>71</v>
      </c>
      <c r="H51" s="230">
        <f t="shared" si="9"/>
        <v>0.81333333333333335</v>
      </c>
      <c r="I51" s="230">
        <f t="shared" si="10"/>
        <v>0.92</v>
      </c>
      <c r="J51" s="230">
        <f t="shared" si="11"/>
        <v>0.94666666666666666</v>
      </c>
    </row>
    <row r="52" spans="1:10" x14ac:dyDescent="0.25">
      <c r="A52" s="7" t="s">
        <v>56</v>
      </c>
      <c r="B52" s="182" t="s">
        <v>14</v>
      </c>
      <c r="C52" s="182">
        <v>16</v>
      </c>
      <c r="D52" s="182">
        <v>13</v>
      </c>
      <c r="E52" s="182">
        <v>14</v>
      </c>
      <c r="F52" s="182">
        <v>14</v>
      </c>
      <c r="H52" s="230">
        <f t="shared" si="9"/>
        <v>0.8125</v>
      </c>
      <c r="I52" s="230">
        <f t="shared" si="10"/>
        <v>0.875</v>
      </c>
      <c r="J52" s="230">
        <f t="shared" si="11"/>
        <v>0.875</v>
      </c>
    </row>
    <row r="53" spans="1:10" x14ac:dyDescent="0.25">
      <c r="A53" s="7" t="s">
        <v>122</v>
      </c>
      <c r="B53" s="182" t="s">
        <v>14</v>
      </c>
      <c r="C53" s="182">
        <v>85</v>
      </c>
      <c r="D53" s="182">
        <v>12</v>
      </c>
      <c r="E53" s="182">
        <v>38</v>
      </c>
      <c r="F53" s="182">
        <v>47</v>
      </c>
      <c r="H53" s="230">
        <f t="shared" si="9"/>
        <v>0.14117647058823529</v>
      </c>
      <c r="I53" s="230">
        <f t="shared" si="10"/>
        <v>0.44705882352941179</v>
      </c>
      <c r="J53" s="230">
        <f t="shared" si="11"/>
        <v>0.55294117647058827</v>
      </c>
    </row>
    <row r="54" spans="1:10" x14ac:dyDescent="0.25">
      <c r="A54" s="7" t="s">
        <v>33</v>
      </c>
      <c r="B54" s="182" t="s">
        <v>14</v>
      </c>
      <c r="C54" s="182">
        <v>37</v>
      </c>
      <c r="D54" s="182">
        <v>4</v>
      </c>
      <c r="E54" s="182">
        <v>23</v>
      </c>
      <c r="F54" s="182">
        <v>26</v>
      </c>
      <c r="H54" s="230">
        <f t="shared" si="9"/>
        <v>0.10810810810810811</v>
      </c>
      <c r="I54" s="230">
        <f t="shared" si="10"/>
        <v>0.6216216216216216</v>
      </c>
      <c r="J54" s="230">
        <f t="shared" si="11"/>
        <v>0.70270270270270274</v>
      </c>
    </row>
    <row r="55" spans="1:10" x14ac:dyDescent="0.25">
      <c r="A55" s="7" t="s">
        <v>90</v>
      </c>
      <c r="B55" s="182" t="s">
        <v>14</v>
      </c>
      <c r="C55" s="182">
        <v>19</v>
      </c>
      <c r="D55" s="182">
        <v>7</v>
      </c>
      <c r="E55" s="182">
        <v>15</v>
      </c>
      <c r="F55" s="182">
        <v>19</v>
      </c>
      <c r="H55" s="230">
        <f t="shared" si="9"/>
        <v>0.36842105263157893</v>
      </c>
      <c r="I55" s="230">
        <f t="shared" si="10"/>
        <v>0.78947368421052633</v>
      </c>
      <c r="J55" s="230">
        <f t="shared" si="11"/>
        <v>1</v>
      </c>
    </row>
    <row r="56" spans="1:10" x14ac:dyDescent="0.25">
      <c r="A56" s="7" t="s">
        <v>126</v>
      </c>
      <c r="B56" s="182" t="s">
        <v>14</v>
      </c>
      <c r="C56" s="182">
        <v>89</v>
      </c>
      <c r="D56" s="182">
        <v>51</v>
      </c>
      <c r="E56" s="182">
        <v>65</v>
      </c>
      <c r="F56" s="182">
        <v>74</v>
      </c>
      <c r="H56" s="230">
        <f t="shared" si="9"/>
        <v>0.5730337078651685</v>
      </c>
      <c r="I56" s="230">
        <f t="shared" si="10"/>
        <v>0.7303370786516854</v>
      </c>
      <c r="J56" s="230">
        <f t="shared" si="11"/>
        <v>0.8314606741573034</v>
      </c>
    </row>
    <row r="57" spans="1:10" x14ac:dyDescent="0.25">
      <c r="A57" s="7" t="s">
        <v>79</v>
      </c>
      <c r="B57" s="182" t="s">
        <v>14</v>
      </c>
      <c r="C57" s="182">
        <v>29</v>
      </c>
      <c r="D57" s="182">
        <v>8</v>
      </c>
      <c r="E57" s="182">
        <v>16</v>
      </c>
      <c r="F57" s="182">
        <v>29</v>
      </c>
      <c r="H57" s="230">
        <f t="shared" si="9"/>
        <v>0.27586206896551724</v>
      </c>
      <c r="I57" s="230">
        <f t="shared" si="10"/>
        <v>0.55172413793103448</v>
      </c>
      <c r="J57" s="230">
        <f t="shared" si="11"/>
        <v>1</v>
      </c>
    </row>
    <row r="58" spans="1:10" x14ac:dyDescent="0.25">
      <c r="A58" s="7" t="s">
        <v>95</v>
      </c>
      <c r="B58" s="182" t="s">
        <v>14</v>
      </c>
      <c r="C58" s="182">
        <v>20</v>
      </c>
      <c r="D58" s="182">
        <v>2</v>
      </c>
      <c r="E58" s="182">
        <v>5</v>
      </c>
      <c r="F58" s="182">
        <v>9</v>
      </c>
      <c r="H58" s="230">
        <f t="shared" si="9"/>
        <v>0.1</v>
      </c>
      <c r="I58" s="230">
        <f t="shared" si="10"/>
        <v>0.25</v>
      </c>
      <c r="J58" s="230">
        <f t="shared" si="11"/>
        <v>0.45</v>
      </c>
    </row>
    <row r="59" spans="1:10" x14ac:dyDescent="0.25">
      <c r="A59" s="7" t="s">
        <v>96</v>
      </c>
      <c r="B59" s="182" t="s">
        <v>14</v>
      </c>
      <c r="C59" s="182">
        <v>53</v>
      </c>
      <c r="D59" s="182">
        <v>27</v>
      </c>
      <c r="E59" s="182">
        <v>35</v>
      </c>
      <c r="F59" s="182">
        <v>37</v>
      </c>
      <c r="H59" s="230">
        <f t="shared" si="9"/>
        <v>0.50943396226415094</v>
      </c>
      <c r="I59" s="230">
        <f t="shared" si="10"/>
        <v>0.660377358490566</v>
      </c>
      <c r="J59" s="230">
        <f t="shared" si="11"/>
        <v>0.69811320754716977</v>
      </c>
    </row>
    <row r="60" spans="1:10" x14ac:dyDescent="0.25">
      <c r="A60" s="7" t="s">
        <v>896</v>
      </c>
      <c r="B60" s="182" t="s">
        <v>14</v>
      </c>
      <c r="C60" s="182">
        <v>74</v>
      </c>
      <c r="D60" s="182">
        <v>28</v>
      </c>
      <c r="E60" s="182">
        <v>43</v>
      </c>
      <c r="F60" s="182">
        <v>48</v>
      </c>
      <c r="H60" s="230">
        <f t="shared" si="9"/>
        <v>0.3783783783783784</v>
      </c>
      <c r="I60" s="230">
        <f t="shared" si="10"/>
        <v>0.58108108108108103</v>
      </c>
      <c r="J60" s="230">
        <f t="shared" si="11"/>
        <v>0.64864864864864868</v>
      </c>
    </row>
    <row r="61" spans="1:10" x14ac:dyDescent="0.25">
      <c r="A61" s="7" t="s">
        <v>193</v>
      </c>
      <c r="B61" s="182" t="s">
        <v>14</v>
      </c>
      <c r="C61" s="182">
        <v>17</v>
      </c>
      <c r="D61" s="182">
        <v>13</v>
      </c>
      <c r="E61" s="182">
        <v>13</v>
      </c>
      <c r="F61" s="182">
        <v>15</v>
      </c>
      <c r="H61" s="230">
        <f t="shared" si="9"/>
        <v>0.76470588235294112</v>
      </c>
      <c r="I61" s="230">
        <f t="shared" si="10"/>
        <v>0.76470588235294112</v>
      </c>
      <c r="J61" s="230">
        <f t="shared" si="11"/>
        <v>0.88235294117647056</v>
      </c>
    </row>
    <row r="62" spans="1:10" x14ac:dyDescent="0.25">
      <c r="A62" s="7" t="s">
        <v>902</v>
      </c>
      <c r="B62" s="182" t="s">
        <v>14</v>
      </c>
      <c r="C62" s="182">
        <v>31</v>
      </c>
      <c r="D62" s="182">
        <v>21</v>
      </c>
      <c r="E62" s="182">
        <v>26</v>
      </c>
      <c r="F62" s="182">
        <v>28</v>
      </c>
      <c r="H62" s="230">
        <f t="shared" si="9"/>
        <v>0.67741935483870963</v>
      </c>
      <c r="I62" s="230">
        <f t="shared" si="10"/>
        <v>0.83870967741935487</v>
      </c>
      <c r="J62" s="230">
        <f t="shared" si="11"/>
        <v>0.90322580645161288</v>
      </c>
    </row>
    <row r="63" spans="1:10" x14ac:dyDescent="0.25">
      <c r="A63" s="7" t="s">
        <v>163</v>
      </c>
      <c r="B63" s="182" t="s">
        <v>35</v>
      </c>
      <c r="C63" s="182">
        <v>4</v>
      </c>
      <c r="D63" s="182">
        <v>0</v>
      </c>
      <c r="E63" s="182">
        <v>1</v>
      </c>
      <c r="F63" s="182">
        <v>1</v>
      </c>
      <c r="H63" s="230">
        <f t="shared" si="9"/>
        <v>0</v>
      </c>
      <c r="I63" s="230">
        <f t="shared" si="10"/>
        <v>0.25</v>
      </c>
      <c r="J63" s="230">
        <f t="shared" si="11"/>
        <v>0.25</v>
      </c>
    </row>
    <row r="64" spans="1:10" x14ac:dyDescent="0.25">
      <c r="A64" s="7" t="s">
        <v>176</v>
      </c>
      <c r="B64" s="182" t="s">
        <v>177</v>
      </c>
      <c r="C64" s="182">
        <v>6</v>
      </c>
      <c r="D64" s="182">
        <v>0</v>
      </c>
      <c r="E64" s="182">
        <v>2</v>
      </c>
      <c r="F64" s="182">
        <v>6</v>
      </c>
      <c r="H64" s="230">
        <f t="shared" si="9"/>
        <v>0</v>
      </c>
      <c r="I64" s="230">
        <f t="shared" si="10"/>
        <v>0.33333333333333331</v>
      </c>
      <c r="J64" s="230">
        <f t="shared" si="11"/>
        <v>1</v>
      </c>
    </row>
    <row r="65" spans="1:10" x14ac:dyDescent="0.25">
      <c r="A65" s="7" t="s">
        <v>293</v>
      </c>
      <c r="B65" s="182" t="s">
        <v>35</v>
      </c>
      <c r="C65" s="182">
        <v>21</v>
      </c>
      <c r="D65" s="182">
        <v>7</v>
      </c>
      <c r="E65" s="182">
        <v>15</v>
      </c>
      <c r="F65" s="182">
        <v>15</v>
      </c>
      <c r="H65" s="230">
        <f t="shared" si="9"/>
        <v>0.33333333333333331</v>
      </c>
      <c r="I65" s="230">
        <f t="shared" si="10"/>
        <v>0.7142857142857143</v>
      </c>
      <c r="J65" s="230">
        <f t="shared" si="11"/>
        <v>0.7142857142857143</v>
      </c>
    </row>
    <row r="66" spans="1:10" x14ac:dyDescent="0.25">
      <c r="A66" s="7" t="s">
        <v>895</v>
      </c>
      <c r="B66" s="182" t="s">
        <v>14</v>
      </c>
      <c r="C66" s="182">
        <v>15</v>
      </c>
      <c r="D66" s="182">
        <v>6</v>
      </c>
      <c r="E66" s="182">
        <v>10</v>
      </c>
      <c r="F66" s="182">
        <v>15</v>
      </c>
      <c r="H66" s="230">
        <f t="shared" si="9"/>
        <v>0.4</v>
      </c>
      <c r="I66" s="230">
        <f t="shared" si="10"/>
        <v>0.66666666666666663</v>
      </c>
      <c r="J66" s="230">
        <f t="shared" si="11"/>
        <v>1</v>
      </c>
    </row>
    <row r="67" spans="1:10" x14ac:dyDescent="0.25">
      <c r="A67" s="7" t="s">
        <v>150</v>
      </c>
      <c r="B67" s="182" t="s">
        <v>14</v>
      </c>
      <c r="C67" s="182">
        <v>38</v>
      </c>
      <c r="D67" s="182">
        <v>3</v>
      </c>
      <c r="E67" s="182">
        <v>13</v>
      </c>
      <c r="F67" s="182">
        <v>21</v>
      </c>
      <c r="H67" s="230">
        <f t="shared" si="9"/>
        <v>7.8947368421052627E-2</v>
      </c>
      <c r="I67" s="230">
        <f t="shared" si="10"/>
        <v>0.34210526315789475</v>
      </c>
      <c r="J67" s="230">
        <f t="shared" si="11"/>
        <v>0.55263157894736847</v>
      </c>
    </row>
    <row r="68" spans="1:10" x14ac:dyDescent="0.25">
      <c r="A68" s="7" t="s">
        <v>125</v>
      </c>
      <c r="B68" s="182" t="s">
        <v>14</v>
      </c>
      <c r="C68" s="182">
        <v>37</v>
      </c>
      <c r="D68" s="182">
        <v>26</v>
      </c>
      <c r="E68" s="182">
        <v>34</v>
      </c>
      <c r="F68" s="182">
        <v>36</v>
      </c>
      <c r="H68" s="230">
        <f t="shared" si="9"/>
        <v>0.70270270270270274</v>
      </c>
      <c r="I68" s="230">
        <f t="shared" si="10"/>
        <v>0.91891891891891897</v>
      </c>
      <c r="J68" s="230">
        <f t="shared" si="11"/>
        <v>0.97297297297297303</v>
      </c>
    </row>
    <row r="69" spans="1:10" x14ac:dyDescent="0.25">
      <c r="A69" s="7" t="s">
        <v>109</v>
      </c>
      <c r="B69" s="182" t="s">
        <v>14</v>
      </c>
      <c r="C69" s="182">
        <v>80</v>
      </c>
      <c r="D69" s="182">
        <v>48</v>
      </c>
      <c r="E69" s="182">
        <v>61</v>
      </c>
      <c r="F69" s="182">
        <v>68</v>
      </c>
      <c r="H69" s="230">
        <f t="shared" si="9"/>
        <v>0.6</v>
      </c>
      <c r="I69" s="230">
        <f t="shared" si="10"/>
        <v>0.76249999999999996</v>
      </c>
      <c r="J69" s="230">
        <f t="shared" si="11"/>
        <v>0.85</v>
      </c>
    </row>
    <row r="70" spans="1:10" x14ac:dyDescent="0.25">
      <c r="A70" s="7" t="s">
        <v>123</v>
      </c>
      <c r="B70" s="182" t="s">
        <v>14</v>
      </c>
      <c r="C70" s="182">
        <v>22</v>
      </c>
      <c r="D70" s="182">
        <v>7</v>
      </c>
      <c r="E70" s="182">
        <v>11</v>
      </c>
      <c r="F70" s="182">
        <v>16</v>
      </c>
      <c r="H70" s="230">
        <f t="shared" si="9"/>
        <v>0.31818181818181818</v>
      </c>
      <c r="I70" s="230">
        <f t="shared" si="10"/>
        <v>0.5</v>
      </c>
      <c r="J70" s="230">
        <f t="shared" si="11"/>
        <v>0.72727272727272729</v>
      </c>
    </row>
    <row r="71" spans="1:10" x14ac:dyDescent="0.25">
      <c r="A71" s="7" t="s">
        <v>181</v>
      </c>
      <c r="B71" s="182" t="s">
        <v>14</v>
      </c>
      <c r="C71" s="182">
        <v>17</v>
      </c>
      <c r="D71" s="182">
        <v>5</v>
      </c>
      <c r="E71" s="182">
        <v>11</v>
      </c>
      <c r="F71" s="182">
        <v>11</v>
      </c>
      <c r="H71" s="230">
        <f t="shared" si="9"/>
        <v>0.29411764705882354</v>
      </c>
      <c r="I71" s="230">
        <f t="shared" si="10"/>
        <v>0.6470588235294118</v>
      </c>
      <c r="J71" s="230">
        <f t="shared" si="11"/>
        <v>0.6470588235294118</v>
      </c>
    </row>
    <row r="72" spans="1:10" x14ac:dyDescent="0.25">
      <c r="A72" s="7" t="s">
        <v>67</v>
      </c>
      <c r="B72" s="182" t="s">
        <v>14</v>
      </c>
      <c r="C72" s="182">
        <v>70</v>
      </c>
      <c r="D72" s="182">
        <v>27</v>
      </c>
      <c r="E72" s="182">
        <v>32</v>
      </c>
      <c r="F72" s="182">
        <v>36</v>
      </c>
      <c r="H72" s="230">
        <f t="shared" si="9"/>
        <v>0.38571428571428573</v>
      </c>
      <c r="I72" s="230">
        <f t="shared" si="10"/>
        <v>0.45714285714285713</v>
      </c>
      <c r="J72" s="230">
        <f t="shared" si="11"/>
        <v>0.51428571428571423</v>
      </c>
    </row>
    <row r="73" spans="1:10" x14ac:dyDescent="0.25">
      <c r="A73" s="7" t="s">
        <v>93</v>
      </c>
      <c r="B73" s="182" t="s">
        <v>14</v>
      </c>
      <c r="C73" s="182">
        <v>44</v>
      </c>
      <c r="D73" s="182">
        <v>23</v>
      </c>
      <c r="E73" s="182">
        <v>33</v>
      </c>
      <c r="F73" s="182">
        <v>37</v>
      </c>
      <c r="H73" s="230">
        <f t="shared" si="9"/>
        <v>0.52272727272727271</v>
      </c>
      <c r="I73" s="230">
        <f t="shared" si="10"/>
        <v>0.75</v>
      </c>
      <c r="J73" s="230">
        <f t="shared" si="11"/>
        <v>0.84090909090909094</v>
      </c>
    </row>
    <row r="74" spans="1:10" x14ac:dyDescent="0.25">
      <c r="A74" s="7" t="s">
        <v>60</v>
      </c>
      <c r="B74" s="182" t="s">
        <v>85</v>
      </c>
      <c r="C74" s="182">
        <v>40</v>
      </c>
      <c r="D74" s="182">
        <v>31</v>
      </c>
      <c r="E74" s="182">
        <v>34</v>
      </c>
      <c r="F74" s="182">
        <v>36</v>
      </c>
      <c r="H74" s="230">
        <f t="shared" si="9"/>
        <v>0.77500000000000002</v>
      </c>
      <c r="I74" s="230">
        <f t="shared" si="10"/>
        <v>0.85</v>
      </c>
      <c r="J74" s="230">
        <f t="shared" si="11"/>
        <v>0.9</v>
      </c>
    </row>
    <row r="75" spans="1:10" x14ac:dyDescent="0.25">
      <c r="A75" s="7" t="s">
        <v>60</v>
      </c>
      <c r="B75" s="182" t="s">
        <v>61</v>
      </c>
      <c r="C75" s="182">
        <v>155</v>
      </c>
      <c r="D75" s="182">
        <v>149</v>
      </c>
      <c r="E75" s="182">
        <v>151</v>
      </c>
      <c r="F75" s="182">
        <v>152</v>
      </c>
      <c r="H75" s="230">
        <f t="shared" si="9"/>
        <v>0.96129032258064517</v>
      </c>
      <c r="I75" s="230">
        <f t="shared" si="10"/>
        <v>0.97419354838709682</v>
      </c>
      <c r="J75" s="230">
        <f t="shared" si="11"/>
        <v>0.98064516129032253</v>
      </c>
    </row>
    <row r="76" spans="1:10" x14ac:dyDescent="0.25">
      <c r="A76" s="7" t="s">
        <v>135</v>
      </c>
      <c r="B76" s="182" t="s">
        <v>14</v>
      </c>
      <c r="C76" s="182">
        <v>45</v>
      </c>
      <c r="D76" s="182">
        <v>12</v>
      </c>
      <c r="E76" s="182">
        <v>28</v>
      </c>
      <c r="F76" s="182">
        <v>30</v>
      </c>
      <c r="H76" s="230">
        <f t="shared" si="9"/>
        <v>0.26666666666666666</v>
      </c>
      <c r="I76" s="230">
        <f t="shared" si="10"/>
        <v>0.62222222222222223</v>
      </c>
      <c r="J76" s="230">
        <f t="shared" si="11"/>
        <v>0.66666666666666663</v>
      </c>
    </row>
    <row r="77" spans="1:10" x14ac:dyDescent="0.25">
      <c r="A77" s="7" t="s">
        <v>13</v>
      </c>
      <c r="B77" s="182" t="s">
        <v>14</v>
      </c>
      <c r="C77" s="182">
        <v>145</v>
      </c>
      <c r="D77" s="182">
        <v>47</v>
      </c>
      <c r="E77" s="182">
        <v>82</v>
      </c>
      <c r="F77" s="182">
        <v>102</v>
      </c>
      <c r="H77" s="230">
        <f t="shared" si="9"/>
        <v>0.32413793103448274</v>
      </c>
      <c r="I77" s="230">
        <f t="shared" si="10"/>
        <v>0.56551724137931036</v>
      </c>
      <c r="J77" s="230">
        <f t="shared" si="11"/>
        <v>0.70344827586206893</v>
      </c>
    </row>
    <row r="78" spans="1:10" x14ac:dyDescent="0.25">
      <c r="A78" s="7" t="s">
        <v>59</v>
      </c>
      <c r="B78" s="182" t="s">
        <v>231</v>
      </c>
      <c r="C78" s="182">
        <v>15</v>
      </c>
      <c r="D78" s="182">
        <v>100</v>
      </c>
      <c r="E78" s="182">
        <v>100</v>
      </c>
      <c r="F78" s="182">
        <v>100</v>
      </c>
      <c r="H78" s="230">
        <v>1</v>
      </c>
      <c r="I78" s="230">
        <v>1</v>
      </c>
      <c r="J78" s="230">
        <v>1</v>
      </c>
    </row>
    <row r="79" spans="1:10" x14ac:dyDescent="0.25">
      <c r="A79" s="7" t="s">
        <v>59</v>
      </c>
      <c r="B79" s="182" t="s">
        <v>10</v>
      </c>
      <c r="C79" s="182">
        <v>72</v>
      </c>
      <c r="D79" s="182">
        <v>62</v>
      </c>
      <c r="E79" s="182">
        <v>67</v>
      </c>
      <c r="F79" s="182">
        <v>67</v>
      </c>
      <c r="H79" s="230">
        <f t="shared" ref="H79:H111" si="12">D79/C79</f>
        <v>0.86111111111111116</v>
      </c>
      <c r="I79" s="230">
        <f t="shared" ref="I79:I111" si="13">E79/C79</f>
        <v>0.93055555555555558</v>
      </c>
      <c r="J79" s="230">
        <f t="shared" ref="J79:J111" si="14">F79/C79</f>
        <v>0.93055555555555558</v>
      </c>
    </row>
    <row r="80" spans="1:10" x14ac:dyDescent="0.25">
      <c r="A80" s="7" t="s">
        <v>59</v>
      </c>
      <c r="B80" s="182" t="s">
        <v>14</v>
      </c>
      <c r="C80" s="182">
        <v>94</v>
      </c>
      <c r="D80" s="182">
        <v>74</v>
      </c>
      <c r="E80" s="182">
        <v>82</v>
      </c>
      <c r="F80" s="182">
        <v>82</v>
      </c>
      <c r="H80" s="230">
        <f t="shared" si="12"/>
        <v>0.78723404255319152</v>
      </c>
      <c r="I80" s="230">
        <f t="shared" si="13"/>
        <v>0.87234042553191493</v>
      </c>
      <c r="J80" s="230">
        <f t="shared" si="14"/>
        <v>0.87234042553191493</v>
      </c>
    </row>
    <row r="81" spans="1:10" x14ac:dyDescent="0.25">
      <c r="A81" s="7" t="s">
        <v>890</v>
      </c>
      <c r="B81" s="182" t="s">
        <v>10</v>
      </c>
      <c r="C81" s="182">
        <v>53</v>
      </c>
      <c r="D81" s="182">
        <v>40</v>
      </c>
      <c r="E81" s="182">
        <v>50</v>
      </c>
      <c r="F81" s="182">
        <v>50</v>
      </c>
      <c r="H81" s="230">
        <f t="shared" si="12"/>
        <v>0.75471698113207553</v>
      </c>
      <c r="I81" s="230">
        <f t="shared" si="13"/>
        <v>0.94339622641509435</v>
      </c>
      <c r="J81" s="230">
        <f t="shared" si="14"/>
        <v>0.94339622641509435</v>
      </c>
    </row>
    <row r="82" spans="1:10" x14ac:dyDescent="0.25">
      <c r="A82" s="7" t="s">
        <v>890</v>
      </c>
      <c r="B82" s="182" t="s">
        <v>14</v>
      </c>
      <c r="C82" s="182">
        <v>69</v>
      </c>
      <c r="D82" s="182">
        <v>54</v>
      </c>
      <c r="E82" s="182">
        <v>64</v>
      </c>
      <c r="F82" s="182">
        <v>67</v>
      </c>
      <c r="H82" s="230">
        <f t="shared" si="12"/>
        <v>0.78260869565217395</v>
      </c>
      <c r="I82" s="230">
        <f t="shared" si="13"/>
        <v>0.92753623188405798</v>
      </c>
      <c r="J82" s="230">
        <f t="shared" si="14"/>
        <v>0.97101449275362317</v>
      </c>
    </row>
    <row r="83" spans="1:10" x14ac:dyDescent="0.25">
      <c r="A83" s="7" t="s">
        <v>152</v>
      </c>
      <c r="B83" s="182" t="s">
        <v>14</v>
      </c>
      <c r="C83" s="182">
        <v>50</v>
      </c>
      <c r="D83" s="182">
        <v>41</v>
      </c>
      <c r="E83" s="182">
        <v>47</v>
      </c>
      <c r="F83" s="182">
        <v>48</v>
      </c>
      <c r="H83" s="230">
        <f t="shared" si="12"/>
        <v>0.82</v>
      </c>
      <c r="I83" s="230">
        <f t="shared" si="13"/>
        <v>0.94</v>
      </c>
      <c r="J83" s="230">
        <f t="shared" si="14"/>
        <v>0.96</v>
      </c>
    </row>
    <row r="84" spans="1:10" x14ac:dyDescent="0.25">
      <c r="A84" s="7" t="s">
        <v>78</v>
      </c>
      <c r="B84" s="182" t="s">
        <v>14</v>
      </c>
      <c r="C84" s="182">
        <v>22</v>
      </c>
      <c r="D84" s="182">
        <v>4</v>
      </c>
      <c r="E84" s="182">
        <v>11</v>
      </c>
      <c r="F84" s="182">
        <v>12</v>
      </c>
      <c r="H84" s="230">
        <f t="shared" si="12"/>
        <v>0.18181818181818182</v>
      </c>
      <c r="I84" s="230">
        <f t="shared" si="13"/>
        <v>0.5</v>
      </c>
      <c r="J84" s="230">
        <f t="shared" si="14"/>
        <v>0.54545454545454541</v>
      </c>
    </row>
    <row r="85" spans="1:10" x14ac:dyDescent="0.25">
      <c r="A85" s="7" t="s">
        <v>32</v>
      </c>
      <c r="B85" s="182" t="s">
        <v>14</v>
      </c>
      <c r="C85" s="182">
        <v>122</v>
      </c>
      <c r="D85" s="182">
        <v>84</v>
      </c>
      <c r="E85" s="182">
        <v>96</v>
      </c>
      <c r="F85" s="182">
        <v>98</v>
      </c>
      <c r="H85" s="230">
        <f t="shared" si="12"/>
        <v>0.68852459016393441</v>
      </c>
      <c r="I85" s="230">
        <f t="shared" si="13"/>
        <v>0.78688524590163933</v>
      </c>
      <c r="J85" s="230">
        <f t="shared" si="14"/>
        <v>0.80327868852459017</v>
      </c>
    </row>
    <row r="86" spans="1:10" x14ac:dyDescent="0.25">
      <c r="A86" s="7" t="s">
        <v>87</v>
      </c>
      <c r="B86" s="182" t="s">
        <v>14</v>
      </c>
      <c r="C86" s="182">
        <v>43</v>
      </c>
      <c r="D86" s="182">
        <v>10</v>
      </c>
      <c r="E86" s="182">
        <v>19</v>
      </c>
      <c r="F86" s="182">
        <v>31</v>
      </c>
      <c r="H86" s="230">
        <f t="shared" si="12"/>
        <v>0.23255813953488372</v>
      </c>
      <c r="I86" s="230">
        <f t="shared" si="13"/>
        <v>0.44186046511627908</v>
      </c>
      <c r="J86" s="230">
        <f t="shared" si="14"/>
        <v>0.72093023255813948</v>
      </c>
    </row>
    <row r="87" spans="1:10" x14ac:dyDescent="0.25">
      <c r="A87" s="7" t="s">
        <v>55</v>
      </c>
      <c r="B87" s="182" t="s">
        <v>14</v>
      </c>
      <c r="C87" s="182">
        <v>64</v>
      </c>
      <c r="D87" s="182">
        <v>58</v>
      </c>
      <c r="E87" s="182">
        <v>59</v>
      </c>
      <c r="F87" s="182">
        <v>60</v>
      </c>
      <c r="H87" s="230">
        <f t="shared" si="12"/>
        <v>0.90625</v>
      </c>
      <c r="I87" s="230">
        <f t="shared" si="13"/>
        <v>0.921875</v>
      </c>
      <c r="J87" s="230">
        <f t="shared" si="14"/>
        <v>0.9375</v>
      </c>
    </row>
    <row r="88" spans="1:10" x14ac:dyDescent="0.25">
      <c r="A88" s="7" t="s">
        <v>882</v>
      </c>
      <c r="B88" s="182" t="s">
        <v>14</v>
      </c>
      <c r="C88" s="182">
        <v>37</v>
      </c>
      <c r="D88" s="182">
        <v>11</v>
      </c>
      <c r="E88" s="182">
        <v>22</v>
      </c>
      <c r="F88" s="182">
        <v>23</v>
      </c>
      <c r="H88" s="230">
        <f t="shared" si="12"/>
        <v>0.29729729729729731</v>
      </c>
      <c r="I88" s="230">
        <f t="shared" si="13"/>
        <v>0.59459459459459463</v>
      </c>
      <c r="J88" s="230">
        <f t="shared" si="14"/>
        <v>0.6216216216216216</v>
      </c>
    </row>
    <row r="89" spans="1:10" x14ac:dyDescent="0.25">
      <c r="A89" s="7" t="s">
        <v>23</v>
      </c>
      <c r="B89" s="182" t="s">
        <v>14</v>
      </c>
      <c r="C89" s="182">
        <v>52</v>
      </c>
      <c r="D89" s="182">
        <v>31</v>
      </c>
      <c r="E89" s="182">
        <v>41</v>
      </c>
      <c r="F89" s="182">
        <v>43</v>
      </c>
      <c r="H89" s="230">
        <f t="shared" si="12"/>
        <v>0.59615384615384615</v>
      </c>
      <c r="I89" s="230">
        <f t="shared" si="13"/>
        <v>0.78846153846153844</v>
      </c>
      <c r="J89" s="230">
        <f t="shared" si="14"/>
        <v>0.82692307692307687</v>
      </c>
    </row>
    <row r="90" spans="1:10" x14ac:dyDescent="0.25">
      <c r="A90" s="219" t="s">
        <v>159</v>
      </c>
      <c r="B90" s="220" t="s">
        <v>14</v>
      </c>
      <c r="C90" s="182">
        <v>22</v>
      </c>
      <c r="D90" s="182">
        <v>13</v>
      </c>
      <c r="E90" s="182">
        <v>19</v>
      </c>
      <c r="F90" s="182">
        <v>19</v>
      </c>
      <c r="H90" s="230">
        <f t="shared" si="12"/>
        <v>0.59090909090909094</v>
      </c>
      <c r="I90" s="230">
        <f t="shared" si="13"/>
        <v>0.86363636363636365</v>
      </c>
      <c r="J90" s="230">
        <f t="shared" si="14"/>
        <v>0.86363636363636365</v>
      </c>
    </row>
    <row r="91" spans="1:10" x14ac:dyDescent="0.25">
      <c r="A91" s="7" t="s">
        <v>98</v>
      </c>
      <c r="B91" s="182" t="s">
        <v>14</v>
      </c>
      <c r="C91" s="182">
        <v>57</v>
      </c>
      <c r="D91" s="182">
        <v>21</v>
      </c>
      <c r="E91" s="182">
        <v>37</v>
      </c>
      <c r="F91" s="182">
        <v>42</v>
      </c>
      <c r="H91" s="230">
        <f t="shared" si="12"/>
        <v>0.36842105263157893</v>
      </c>
      <c r="I91" s="230">
        <f t="shared" si="13"/>
        <v>0.64912280701754388</v>
      </c>
      <c r="J91" s="230">
        <f t="shared" si="14"/>
        <v>0.73684210526315785</v>
      </c>
    </row>
    <row r="92" spans="1:10" x14ac:dyDescent="0.25">
      <c r="A92" s="7" t="s">
        <v>110</v>
      </c>
      <c r="B92" s="182" t="s">
        <v>14</v>
      </c>
      <c r="C92" s="182">
        <v>20</v>
      </c>
      <c r="D92" s="182">
        <v>15</v>
      </c>
      <c r="E92" s="182">
        <v>17</v>
      </c>
      <c r="F92" s="182">
        <v>20</v>
      </c>
      <c r="H92" s="230">
        <f t="shared" si="12"/>
        <v>0.75</v>
      </c>
      <c r="I92" s="230">
        <f t="shared" si="13"/>
        <v>0.85</v>
      </c>
      <c r="J92" s="230">
        <f t="shared" si="14"/>
        <v>1</v>
      </c>
    </row>
    <row r="93" spans="1:10" x14ac:dyDescent="0.25">
      <c r="A93" s="7" t="s">
        <v>84</v>
      </c>
      <c r="B93" s="182" t="s">
        <v>14</v>
      </c>
      <c r="C93" s="182">
        <v>15</v>
      </c>
      <c r="D93" s="182">
        <v>4</v>
      </c>
      <c r="E93" s="182">
        <v>5</v>
      </c>
      <c r="F93" s="182">
        <v>5</v>
      </c>
      <c r="H93" s="230">
        <f t="shared" si="12"/>
        <v>0.26666666666666666</v>
      </c>
      <c r="I93" s="230">
        <f t="shared" si="13"/>
        <v>0.33333333333333331</v>
      </c>
      <c r="J93" s="230">
        <f t="shared" si="14"/>
        <v>0.33333333333333331</v>
      </c>
    </row>
    <row r="94" spans="1:10" x14ac:dyDescent="0.25">
      <c r="A94" s="7" t="s">
        <v>69</v>
      </c>
      <c r="B94" s="182" t="s">
        <v>14</v>
      </c>
      <c r="C94" s="182">
        <v>83</v>
      </c>
      <c r="D94" s="182">
        <v>31</v>
      </c>
      <c r="E94" s="182">
        <v>49</v>
      </c>
      <c r="F94" s="182">
        <v>61</v>
      </c>
      <c r="H94" s="230">
        <f t="shared" si="12"/>
        <v>0.37349397590361444</v>
      </c>
      <c r="I94" s="230">
        <f t="shared" si="13"/>
        <v>0.59036144578313254</v>
      </c>
      <c r="J94" s="230">
        <f t="shared" si="14"/>
        <v>0.73493975903614461</v>
      </c>
    </row>
    <row r="95" spans="1:10" x14ac:dyDescent="0.25">
      <c r="A95" s="7" t="s">
        <v>129</v>
      </c>
      <c r="B95" s="182" t="s">
        <v>14</v>
      </c>
      <c r="C95" s="182">
        <v>29</v>
      </c>
      <c r="D95" s="182">
        <v>26</v>
      </c>
      <c r="E95" s="182">
        <v>29</v>
      </c>
      <c r="F95" s="182">
        <v>29</v>
      </c>
      <c r="H95" s="230">
        <f t="shared" si="12"/>
        <v>0.89655172413793105</v>
      </c>
      <c r="I95" s="230">
        <f t="shared" si="13"/>
        <v>1</v>
      </c>
      <c r="J95" s="230">
        <f t="shared" si="14"/>
        <v>1</v>
      </c>
    </row>
    <row r="96" spans="1:10" x14ac:dyDescent="0.25">
      <c r="A96" s="7" t="s">
        <v>269</v>
      </c>
      <c r="B96" s="182" t="s">
        <v>14</v>
      </c>
      <c r="C96" s="182">
        <v>11</v>
      </c>
      <c r="D96" s="182">
        <v>0</v>
      </c>
      <c r="E96" s="182">
        <v>1</v>
      </c>
      <c r="F96" s="182">
        <v>5</v>
      </c>
      <c r="H96" s="230">
        <f t="shared" si="12"/>
        <v>0</v>
      </c>
      <c r="I96" s="230">
        <f t="shared" si="13"/>
        <v>9.0909090909090912E-2</v>
      </c>
      <c r="J96" s="230">
        <f t="shared" si="14"/>
        <v>0.45454545454545453</v>
      </c>
    </row>
    <row r="97" spans="1:10" x14ac:dyDescent="0.25">
      <c r="A97" s="7" t="s">
        <v>45</v>
      </c>
      <c r="B97" s="182" t="s">
        <v>14</v>
      </c>
      <c r="C97" s="182">
        <v>60</v>
      </c>
      <c r="D97" s="182">
        <v>42</v>
      </c>
      <c r="E97" s="182">
        <v>55</v>
      </c>
      <c r="F97" s="182">
        <v>58</v>
      </c>
      <c r="H97" s="230">
        <f t="shared" si="12"/>
        <v>0.7</v>
      </c>
      <c r="I97" s="230">
        <f t="shared" si="13"/>
        <v>0.91666666666666663</v>
      </c>
      <c r="J97" s="230">
        <f t="shared" si="14"/>
        <v>0.96666666666666667</v>
      </c>
    </row>
    <row r="98" spans="1:10" x14ac:dyDescent="0.25">
      <c r="A98" s="7" t="s">
        <v>64</v>
      </c>
      <c r="B98" s="182" t="s">
        <v>35</v>
      </c>
      <c r="C98" s="182">
        <v>194</v>
      </c>
      <c r="D98" s="182">
        <v>172</v>
      </c>
      <c r="E98" s="182">
        <v>179</v>
      </c>
      <c r="F98" s="182">
        <v>181</v>
      </c>
      <c r="H98" s="230">
        <f t="shared" si="12"/>
        <v>0.88659793814432986</v>
      </c>
      <c r="I98" s="230">
        <f t="shared" si="13"/>
        <v>0.92268041237113407</v>
      </c>
      <c r="J98" s="230">
        <f t="shared" si="14"/>
        <v>0.9329896907216495</v>
      </c>
    </row>
    <row r="99" spans="1:10" x14ac:dyDescent="0.25">
      <c r="A99" s="7" t="s">
        <v>161</v>
      </c>
      <c r="B99" s="182" t="s">
        <v>35</v>
      </c>
      <c r="C99" s="182">
        <v>15</v>
      </c>
      <c r="D99" s="182">
        <v>1</v>
      </c>
      <c r="E99" s="182">
        <v>7</v>
      </c>
      <c r="F99" s="182">
        <v>12</v>
      </c>
      <c r="H99" s="230">
        <f t="shared" si="12"/>
        <v>6.6666666666666666E-2</v>
      </c>
      <c r="I99" s="230">
        <f t="shared" si="13"/>
        <v>0.46666666666666667</v>
      </c>
      <c r="J99" s="230">
        <f t="shared" si="14"/>
        <v>0.8</v>
      </c>
    </row>
    <row r="100" spans="1:10" x14ac:dyDescent="0.25">
      <c r="A100" s="7" t="s">
        <v>116</v>
      </c>
      <c r="B100" s="182" t="s">
        <v>14</v>
      </c>
      <c r="C100" s="182">
        <v>37</v>
      </c>
      <c r="D100" s="182">
        <v>7</v>
      </c>
      <c r="E100" s="182">
        <v>17</v>
      </c>
      <c r="F100" s="182">
        <v>20</v>
      </c>
      <c r="H100" s="230">
        <f t="shared" si="12"/>
        <v>0.1891891891891892</v>
      </c>
      <c r="I100" s="230">
        <f t="shared" si="13"/>
        <v>0.45945945945945948</v>
      </c>
      <c r="J100" s="230">
        <f t="shared" si="14"/>
        <v>0.54054054054054057</v>
      </c>
    </row>
    <row r="101" spans="1:10" x14ac:dyDescent="0.25">
      <c r="A101" s="7" t="s">
        <v>21</v>
      </c>
      <c r="B101" s="182" t="s">
        <v>14</v>
      </c>
      <c r="C101" s="182">
        <v>17</v>
      </c>
      <c r="D101" s="182">
        <v>17</v>
      </c>
      <c r="E101" s="182">
        <v>17</v>
      </c>
      <c r="F101" s="182">
        <v>17</v>
      </c>
      <c r="H101" s="230">
        <f t="shared" si="12"/>
        <v>1</v>
      </c>
      <c r="I101" s="230">
        <f t="shared" si="13"/>
        <v>1</v>
      </c>
      <c r="J101" s="230">
        <f t="shared" si="14"/>
        <v>1</v>
      </c>
    </row>
    <row r="102" spans="1:10" x14ac:dyDescent="0.25">
      <c r="A102" s="7" t="s">
        <v>41</v>
      </c>
      <c r="B102" s="182" t="s">
        <v>14</v>
      </c>
      <c r="C102" s="182">
        <v>25</v>
      </c>
      <c r="D102" s="182">
        <v>18</v>
      </c>
      <c r="E102" s="182">
        <v>22</v>
      </c>
      <c r="F102" s="182">
        <v>22</v>
      </c>
      <c r="H102" s="230">
        <f t="shared" si="12"/>
        <v>0.72</v>
      </c>
      <c r="I102" s="230">
        <f t="shared" si="13"/>
        <v>0.88</v>
      </c>
      <c r="J102" s="230">
        <f t="shared" si="14"/>
        <v>0.88</v>
      </c>
    </row>
    <row r="103" spans="1:10" x14ac:dyDescent="0.25">
      <c r="A103" s="7" t="s">
        <v>170</v>
      </c>
      <c r="B103" s="182" t="s">
        <v>14</v>
      </c>
      <c r="C103" s="182">
        <v>44</v>
      </c>
      <c r="D103" s="182">
        <v>18</v>
      </c>
      <c r="E103" s="182">
        <v>32</v>
      </c>
      <c r="F103" s="182">
        <v>39</v>
      </c>
      <c r="H103" s="230">
        <f t="shared" si="12"/>
        <v>0.40909090909090912</v>
      </c>
      <c r="I103" s="230">
        <f t="shared" si="13"/>
        <v>0.72727272727272729</v>
      </c>
      <c r="J103" s="230">
        <f t="shared" si="14"/>
        <v>0.88636363636363635</v>
      </c>
    </row>
    <row r="104" spans="1:10" x14ac:dyDescent="0.25">
      <c r="A104" s="7" t="s">
        <v>16</v>
      </c>
      <c r="B104" s="182" t="s">
        <v>14</v>
      </c>
      <c r="C104" s="182">
        <v>101</v>
      </c>
      <c r="D104" s="182">
        <v>43</v>
      </c>
      <c r="E104" s="182">
        <v>54</v>
      </c>
      <c r="F104" s="182">
        <v>61</v>
      </c>
      <c r="H104" s="230">
        <f t="shared" si="12"/>
        <v>0.42574257425742573</v>
      </c>
      <c r="I104" s="230">
        <f t="shared" si="13"/>
        <v>0.53465346534653468</v>
      </c>
      <c r="J104" s="230">
        <f t="shared" si="14"/>
        <v>0.60396039603960394</v>
      </c>
    </row>
    <row r="105" spans="1:10" x14ac:dyDescent="0.25">
      <c r="A105" s="7" t="s">
        <v>80</v>
      </c>
      <c r="B105" s="182" t="s">
        <v>14</v>
      </c>
      <c r="C105" s="182">
        <v>42</v>
      </c>
      <c r="D105" s="182">
        <v>24</v>
      </c>
      <c r="E105" s="182">
        <v>42</v>
      </c>
      <c r="F105" s="182">
        <v>42</v>
      </c>
      <c r="H105" s="230">
        <f t="shared" si="12"/>
        <v>0.5714285714285714</v>
      </c>
      <c r="I105" s="230">
        <f t="shared" si="13"/>
        <v>1</v>
      </c>
      <c r="J105" s="230">
        <f t="shared" si="14"/>
        <v>1</v>
      </c>
    </row>
    <row r="106" spans="1:10" x14ac:dyDescent="0.25">
      <c r="A106" s="7" t="s">
        <v>99</v>
      </c>
      <c r="B106" s="182" t="s">
        <v>14</v>
      </c>
      <c r="C106" s="182">
        <v>105</v>
      </c>
      <c r="D106" s="182">
        <v>65</v>
      </c>
      <c r="E106" s="182">
        <v>70</v>
      </c>
      <c r="F106" s="182">
        <v>70</v>
      </c>
      <c r="H106" s="230">
        <f t="shared" si="12"/>
        <v>0.61904761904761907</v>
      </c>
      <c r="I106" s="230">
        <f t="shared" si="13"/>
        <v>0.66666666666666663</v>
      </c>
      <c r="J106" s="230">
        <f t="shared" si="14"/>
        <v>0.66666666666666663</v>
      </c>
    </row>
    <row r="107" spans="1:10" x14ac:dyDescent="0.25">
      <c r="A107" s="7" t="s">
        <v>30</v>
      </c>
      <c r="B107" s="182" t="s">
        <v>14</v>
      </c>
      <c r="C107" s="182">
        <v>34</v>
      </c>
      <c r="D107" s="182">
        <v>12</v>
      </c>
      <c r="E107" s="182">
        <v>23</v>
      </c>
      <c r="F107" s="182">
        <v>29</v>
      </c>
      <c r="H107" s="230">
        <f t="shared" si="12"/>
        <v>0.35294117647058826</v>
      </c>
      <c r="I107" s="230">
        <f t="shared" si="13"/>
        <v>0.67647058823529416</v>
      </c>
      <c r="J107" s="230">
        <f t="shared" si="14"/>
        <v>0.8529411764705882</v>
      </c>
    </row>
    <row r="108" spans="1:10" x14ac:dyDescent="0.25">
      <c r="A108" s="7" t="s">
        <v>71</v>
      </c>
      <c r="B108" s="182" t="s">
        <v>14</v>
      </c>
      <c r="C108" s="182">
        <v>72</v>
      </c>
      <c r="D108" s="182">
        <v>32</v>
      </c>
      <c r="E108" s="182">
        <v>47</v>
      </c>
      <c r="F108" s="182">
        <v>53</v>
      </c>
      <c r="H108" s="230">
        <f t="shared" si="12"/>
        <v>0.44444444444444442</v>
      </c>
      <c r="I108" s="230">
        <f t="shared" si="13"/>
        <v>0.65277777777777779</v>
      </c>
      <c r="J108" s="230">
        <f t="shared" si="14"/>
        <v>0.73611111111111116</v>
      </c>
    </row>
    <row r="109" spans="1:10" x14ac:dyDescent="0.25">
      <c r="A109" s="7" t="s">
        <v>9</v>
      </c>
      <c r="B109" s="182" t="s">
        <v>10</v>
      </c>
      <c r="C109" s="182">
        <v>128</v>
      </c>
      <c r="D109" s="182">
        <v>95</v>
      </c>
      <c r="E109" s="182">
        <v>110</v>
      </c>
      <c r="F109" s="182">
        <v>111</v>
      </c>
      <c r="H109" s="230">
        <f t="shared" si="12"/>
        <v>0.7421875</v>
      </c>
      <c r="I109" s="230">
        <f t="shared" si="13"/>
        <v>0.859375</v>
      </c>
      <c r="J109" s="230">
        <f t="shared" si="14"/>
        <v>0.8671875</v>
      </c>
    </row>
    <row r="110" spans="1:10" x14ac:dyDescent="0.25">
      <c r="A110" s="7" t="s">
        <v>900</v>
      </c>
      <c r="B110" s="182" t="s">
        <v>49</v>
      </c>
      <c r="C110" s="182">
        <v>34</v>
      </c>
      <c r="D110" s="182">
        <v>24</v>
      </c>
      <c r="E110" s="182">
        <v>26</v>
      </c>
      <c r="F110" s="182">
        <v>26</v>
      </c>
      <c r="H110" s="230">
        <f t="shared" si="12"/>
        <v>0.70588235294117652</v>
      </c>
      <c r="I110" s="230">
        <f t="shared" si="13"/>
        <v>0.76470588235294112</v>
      </c>
      <c r="J110" s="230">
        <f t="shared" si="14"/>
        <v>0.76470588235294112</v>
      </c>
    </row>
    <row r="111" spans="1:10" x14ac:dyDescent="0.25">
      <c r="A111" s="7" t="s">
        <v>11</v>
      </c>
      <c r="B111" s="182" t="s">
        <v>12</v>
      </c>
      <c r="C111" s="182">
        <v>26</v>
      </c>
      <c r="D111" s="182">
        <v>19</v>
      </c>
      <c r="E111" s="182">
        <v>26</v>
      </c>
      <c r="F111" s="182">
        <v>26</v>
      </c>
      <c r="H111" s="230">
        <f t="shared" si="12"/>
        <v>0.73076923076923073</v>
      </c>
      <c r="I111" s="230">
        <f t="shared" si="13"/>
        <v>1</v>
      </c>
      <c r="J111" s="230">
        <f t="shared" si="14"/>
        <v>1</v>
      </c>
    </row>
    <row r="112" spans="1:10" x14ac:dyDescent="0.25">
      <c r="A112" s="7" t="s">
        <v>115</v>
      </c>
      <c r="B112" s="182" t="s">
        <v>14</v>
      </c>
      <c r="C112" s="182"/>
      <c r="D112" s="182"/>
      <c r="E112" s="182"/>
      <c r="F112" s="182"/>
      <c r="H112" s="230">
        <v>0.88900000000000001</v>
      </c>
      <c r="I112" s="230">
        <v>0.96299999999999997</v>
      </c>
      <c r="J112" s="230">
        <v>0.96299999999999997</v>
      </c>
    </row>
    <row r="113" spans="1:10" x14ac:dyDescent="0.25">
      <c r="A113" s="7" t="s">
        <v>52</v>
      </c>
      <c r="B113" s="182" t="s">
        <v>14</v>
      </c>
      <c r="C113" s="182">
        <v>18</v>
      </c>
      <c r="D113" s="182">
        <v>7</v>
      </c>
      <c r="E113" s="182">
        <v>9</v>
      </c>
      <c r="F113" s="182">
        <v>9</v>
      </c>
      <c r="H113" s="230">
        <f t="shared" ref="H113:H157" si="15">D113/C113</f>
        <v>0.3888888888888889</v>
      </c>
      <c r="I113" s="230">
        <f t="shared" ref="I113:I157" si="16">E113/C113</f>
        <v>0.5</v>
      </c>
      <c r="J113" s="230">
        <f t="shared" ref="J113:J157" si="17">F113/C113</f>
        <v>0.5</v>
      </c>
    </row>
    <row r="114" spans="1:10" x14ac:dyDescent="0.25">
      <c r="A114" s="7" t="s">
        <v>66</v>
      </c>
      <c r="B114" s="182" t="s">
        <v>14</v>
      </c>
      <c r="C114" s="182">
        <v>30</v>
      </c>
      <c r="D114" s="182">
        <v>29</v>
      </c>
      <c r="E114" s="182">
        <v>30</v>
      </c>
      <c r="F114" s="182"/>
      <c r="H114" s="230">
        <f t="shared" si="15"/>
        <v>0.96666666666666667</v>
      </c>
      <c r="I114" s="230">
        <f t="shared" si="16"/>
        <v>1</v>
      </c>
      <c r="J114" s="230">
        <f t="shared" si="17"/>
        <v>0</v>
      </c>
    </row>
    <row r="115" spans="1:10" x14ac:dyDescent="0.25">
      <c r="A115" s="7" t="s">
        <v>70</v>
      </c>
      <c r="B115" s="182" t="s">
        <v>35</v>
      </c>
      <c r="C115" s="182">
        <v>29</v>
      </c>
      <c r="D115" s="182">
        <v>9</v>
      </c>
      <c r="E115" s="182">
        <v>17</v>
      </c>
      <c r="F115" s="182">
        <v>22</v>
      </c>
      <c r="H115" s="230">
        <f t="shared" si="15"/>
        <v>0.31034482758620691</v>
      </c>
      <c r="I115" s="230">
        <f t="shared" si="16"/>
        <v>0.58620689655172409</v>
      </c>
      <c r="J115" s="230">
        <f t="shared" si="17"/>
        <v>0.75862068965517238</v>
      </c>
    </row>
    <row r="116" spans="1:10" x14ac:dyDescent="0.25">
      <c r="A116" s="7" t="s">
        <v>51</v>
      </c>
      <c r="B116" s="182" t="s">
        <v>14</v>
      </c>
      <c r="C116" s="182">
        <v>49</v>
      </c>
      <c r="D116" s="182">
        <v>31</v>
      </c>
      <c r="E116" s="182">
        <v>42</v>
      </c>
      <c r="F116" s="182">
        <v>45</v>
      </c>
      <c r="H116" s="230">
        <f t="shared" si="15"/>
        <v>0.63265306122448983</v>
      </c>
      <c r="I116" s="230">
        <f t="shared" si="16"/>
        <v>0.8571428571428571</v>
      </c>
      <c r="J116" s="230">
        <f t="shared" si="17"/>
        <v>0.91836734693877553</v>
      </c>
    </row>
    <row r="117" spans="1:10" x14ac:dyDescent="0.25">
      <c r="A117" s="7" t="s">
        <v>185</v>
      </c>
      <c r="B117" s="182" t="s">
        <v>14</v>
      </c>
      <c r="C117" s="182">
        <v>33</v>
      </c>
      <c r="D117" s="182">
        <v>20</v>
      </c>
      <c r="E117" s="182">
        <v>28</v>
      </c>
      <c r="F117" s="182">
        <v>28</v>
      </c>
      <c r="H117" s="230">
        <f t="shared" si="15"/>
        <v>0.60606060606060608</v>
      </c>
      <c r="I117" s="230">
        <f t="shared" si="16"/>
        <v>0.84848484848484851</v>
      </c>
      <c r="J117" s="230">
        <f t="shared" si="17"/>
        <v>0.84848484848484851</v>
      </c>
    </row>
    <row r="118" spans="1:10" x14ac:dyDescent="0.25">
      <c r="A118" s="7" t="s">
        <v>74</v>
      </c>
      <c r="B118" s="182" t="s">
        <v>14</v>
      </c>
      <c r="C118" s="182">
        <v>91</v>
      </c>
      <c r="D118" s="182">
        <v>56</v>
      </c>
      <c r="E118" s="182">
        <v>64</v>
      </c>
      <c r="F118" s="182">
        <v>67</v>
      </c>
      <c r="H118" s="230">
        <f t="shared" si="15"/>
        <v>0.61538461538461542</v>
      </c>
      <c r="I118" s="230">
        <f t="shared" si="16"/>
        <v>0.70329670329670335</v>
      </c>
      <c r="J118" s="230">
        <f t="shared" si="17"/>
        <v>0.73626373626373631</v>
      </c>
    </row>
    <row r="119" spans="1:10" x14ac:dyDescent="0.25">
      <c r="A119" s="7" t="s">
        <v>879</v>
      </c>
      <c r="B119" s="182" t="s">
        <v>14</v>
      </c>
      <c r="C119" s="182">
        <v>234</v>
      </c>
      <c r="D119" s="182">
        <v>186</v>
      </c>
      <c r="E119" s="182">
        <v>197</v>
      </c>
      <c r="F119" s="182">
        <v>197</v>
      </c>
      <c r="H119" s="230">
        <f t="shared" si="15"/>
        <v>0.79487179487179482</v>
      </c>
      <c r="I119" s="230">
        <f t="shared" si="16"/>
        <v>0.84188034188034189</v>
      </c>
      <c r="J119" s="230">
        <f t="shared" si="17"/>
        <v>0.84188034188034189</v>
      </c>
    </row>
    <row r="120" spans="1:10" x14ac:dyDescent="0.25">
      <c r="A120" s="7" t="s">
        <v>106</v>
      </c>
      <c r="B120" s="182" t="s">
        <v>14</v>
      </c>
      <c r="C120" s="182">
        <v>25</v>
      </c>
      <c r="D120" s="182">
        <v>12</v>
      </c>
      <c r="E120" s="182">
        <v>14</v>
      </c>
      <c r="F120" s="182">
        <v>16</v>
      </c>
      <c r="H120" s="230">
        <f t="shared" si="15"/>
        <v>0.48</v>
      </c>
      <c r="I120" s="230">
        <f t="shared" si="16"/>
        <v>0.56000000000000005</v>
      </c>
      <c r="J120" s="230">
        <f t="shared" si="17"/>
        <v>0.64</v>
      </c>
    </row>
    <row r="121" spans="1:10" x14ac:dyDescent="0.25">
      <c r="A121" s="7" t="s">
        <v>114</v>
      </c>
      <c r="B121" s="182" t="s">
        <v>14</v>
      </c>
      <c r="C121" s="182">
        <v>219</v>
      </c>
      <c r="D121" s="182">
        <v>64</v>
      </c>
      <c r="E121" s="182">
        <v>110</v>
      </c>
      <c r="F121" s="182">
        <v>135</v>
      </c>
      <c r="H121" s="230">
        <f t="shared" si="15"/>
        <v>0.29223744292237441</v>
      </c>
      <c r="I121" s="230">
        <f t="shared" si="16"/>
        <v>0.50228310502283102</v>
      </c>
      <c r="J121" s="230">
        <f t="shared" si="17"/>
        <v>0.61643835616438358</v>
      </c>
    </row>
    <row r="122" spans="1:10" x14ac:dyDescent="0.25">
      <c r="A122" s="7" t="s">
        <v>884</v>
      </c>
      <c r="B122" s="182" t="s">
        <v>14</v>
      </c>
      <c r="C122" s="182">
        <v>30</v>
      </c>
      <c r="D122" s="182">
        <v>13</v>
      </c>
      <c r="E122" s="182">
        <v>22</v>
      </c>
      <c r="F122" s="182">
        <v>22</v>
      </c>
      <c r="H122" s="230">
        <f t="shared" si="15"/>
        <v>0.43333333333333335</v>
      </c>
      <c r="I122" s="230">
        <f t="shared" si="16"/>
        <v>0.73333333333333328</v>
      </c>
      <c r="J122" s="230">
        <f t="shared" si="17"/>
        <v>0.73333333333333328</v>
      </c>
    </row>
    <row r="123" spans="1:10" x14ac:dyDescent="0.25">
      <c r="A123" s="7" t="s">
        <v>39</v>
      </c>
      <c r="B123" s="182" t="s">
        <v>14</v>
      </c>
      <c r="C123" s="182">
        <v>37</v>
      </c>
      <c r="D123" s="182">
        <v>19</v>
      </c>
      <c r="E123" s="182">
        <v>24</v>
      </c>
      <c r="F123" s="182">
        <v>25</v>
      </c>
      <c r="H123" s="230">
        <f t="shared" si="15"/>
        <v>0.51351351351351349</v>
      </c>
      <c r="I123" s="230">
        <f t="shared" si="16"/>
        <v>0.64864864864864868</v>
      </c>
      <c r="J123" s="230">
        <f t="shared" si="17"/>
        <v>0.67567567567567566</v>
      </c>
    </row>
    <row r="124" spans="1:10" x14ac:dyDescent="0.25">
      <c r="A124" s="7" t="s">
        <v>892</v>
      </c>
      <c r="B124" s="182" t="s">
        <v>893</v>
      </c>
      <c r="C124" s="182">
        <v>74</v>
      </c>
      <c r="D124" s="182">
        <v>39</v>
      </c>
      <c r="E124" s="182">
        <v>50</v>
      </c>
      <c r="F124" s="182">
        <v>51</v>
      </c>
      <c r="H124" s="230">
        <f t="shared" si="15"/>
        <v>0.52702702702702697</v>
      </c>
      <c r="I124" s="230">
        <f t="shared" si="16"/>
        <v>0.67567567567567566</v>
      </c>
      <c r="J124" s="230">
        <f t="shared" si="17"/>
        <v>0.68918918918918914</v>
      </c>
    </row>
    <row r="125" spans="1:10" x14ac:dyDescent="0.25">
      <c r="A125" s="7" t="s">
        <v>54</v>
      </c>
      <c r="B125" s="182" t="s">
        <v>14</v>
      </c>
      <c r="C125" s="182">
        <v>56</v>
      </c>
      <c r="D125" s="182">
        <v>28</v>
      </c>
      <c r="E125" s="182">
        <v>39</v>
      </c>
      <c r="F125" s="182">
        <v>46</v>
      </c>
      <c r="H125" s="230">
        <f t="shared" si="15"/>
        <v>0.5</v>
      </c>
      <c r="I125" s="230">
        <f t="shared" si="16"/>
        <v>0.6964285714285714</v>
      </c>
      <c r="J125" s="230">
        <f t="shared" si="17"/>
        <v>0.8214285714285714</v>
      </c>
    </row>
    <row r="126" spans="1:10" x14ac:dyDescent="0.25">
      <c r="A126" s="7" t="s">
        <v>86</v>
      </c>
      <c r="B126" s="182" t="s">
        <v>14</v>
      </c>
      <c r="C126" s="182">
        <v>11</v>
      </c>
      <c r="D126" s="182">
        <v>3</v>
      </c>
      <c r="E126" s="182">
        <v>9</v>
      </c>
      <c r="F126" s="182">
        <v>9</v>
      </c>
      <c r="H126" s="230">
        <f t="shared" si="15"/>
        <v>0.27272727272727271</v>
      </c>
      <c r="I126" s="230">
        <f t="shared" si="16"/>
        <v>0.81818181818181823</v>
      </c>
      <c r="J126" s="230">
        <f t="shared" si="17"/>
        <v>0.81818181818181823</v>
      </c>
    </row>
    <row r="127" spans="1:10" x14ac:dyDescent="0.25">
      <c r="A127" s="7" t="s">
        <v>25</v>
      </c>
      <c r="B127" s="182" t="s">
        <v>14</v>
      </c>
      <c r="C127" s="182">
        <v>39</v>
      </c>
      <c r="D127" s="182">
        <v>32</v>
      </c>
      <c r="E127" s="182">
        <v>35</v>
      </c>
      <c r="F127" s="182">
        <v>36</v>
      </c>
      <c r="H127" s="230">
        <f t="shared" si="15"/>
        <v>0.82051282051282048</v>
      </c>
      <c r="I127" s="230">
        <f t="shared" si="16"/>
        <v>0.89743589743589747</v>
      </c>
      <c r="J127" s="230">
        <f t="shared" si="17"/>
        <v>0.92307692307692313</v>
      </c>
    </row>
    <row r="128" spans="1:10" x14ac:dyDescent="0.25">
      <c r="A128" s="7" t="s">
        <v>25</v>
      </c>
      <c r="B128" s="182" t="s">
        <v>50</v>
      </c>
      <c r="C128" s="182">
        <v>56</v>
      </c>
      <c r="D128" s="182">
        <v>34</v>
      </c>
      <c r="E128" s="182">
        <v>43</v>
      </c>
      <c r="F128" s="182">
        <v>43</v>
      </c>
      <c r="H128" s="230">
        <f t="shared" si="15"/>
        <v>0.6071428571428571</v>
      </c>
      <c r="I128" s="230">
        <f t="shared" si="16"/>
        <v>0.7678571428571429</v>
      </c>
      <c r="J128" s="230">
        <f t="shared" si="17"/>
        <v>0.7678571428571429</v>
      </c>
    </row>
    <row r="129" spans="1:10" x14ac:dyDescent="0.25">
      <c r="A129" s="7" t="s">
        <v>27</v>
      </c>
      <c r="B129" s="182" t="s">
        <v>14</v>
      </c>
      <c r="C129" s="182">
        <v>53</v>
      </c>
      <c r="D129" s="182">
        <v>32</v>
      </c>
      <c r="E129" s="182">
        <v>38</v>
      </c>
      <c r="F129" s="182">
        <v>38</v>
      </c>
      <c r="H129" s="230">
        <f t="shared" si="15"/>
        <v>0.60377358490566035</v>
      </c>
      <c r="I129" s="230">
        <f t="shared" si="16"/>
        <v>0.71698113207547165</v>
      </c>
      <c r="J129" s="230">
        <f t="shared" si="17"/>
        <v>0.71698113207547165</v>
      </c>
    </row>
    <row r="130" spans="1:10" x14ac:dyDescent="0.25">
      <c r="A130" s="7" t="s">
        <v>165</v>
      </c>
      <c r="B130" s="182" t="s">
        <v>202</v>
      </c>
      <c r="C130" s="182">
        <v>13</v>
      </c>
      <c r="D130" s="182">
        <v>5</v>
      </c>
      <c r="E130" s="182">
        <v>6</v>
      </c>
      <c r="F130" s="182">
        <v>8</v>
      </c>
      <c r="H130" s="230">
        <f t="shared" si="15"/>
        <v>0.38461538461538464</v>
      </c>
      <c r="I130" s="230">
        <f t="shared" si="16"/>
        <v>0.46153846153846156</v>
      </c>
      <c r="J130" s="230">
        <f t="shared" si="17"/>
        <v>0.61538461538461542</v>
      </c>
    </row>
    <row r="131" spans="1:10" x14ac:dyDescent="0.25">
      <c r="A131" s="7" t="s">
        <v>165</v>
      </c>
      <c r="B131" s="182" t="s">
        <v>14</v>
      </c>
      <c r="C131" s="182">
        <v>62</v>
      </c>
      <c r="D131" s="182">
        <v>22</v>
      </c>
      <c r="E131" s="182">
        <v>37</v>
      </c>
      <c r="F131" s="182">
        <v>46</v>
      </c>
      <c r="H131" s="230">
        <f t="shared" si="15"/>
        <v>0.35483870967741937</v>
      </c>
      <c r="I131" s="230">
        <f t="shared" si="16"/>
        <v>0.59677419354838712</v>
      </c>
      <c r="J131" s="230">
        <f t="shared" si="17"/>
        <v>0.74193548387096775</v>
      </c>
    </row>
    <row r="132" spans="1:10" x14ac:dyDescent="0.25">
      <c r="A132" s="7" t="s">
        <v>165</v>
      </c>
      <c r="B132" s="182" t="s">
        <v>166</v>
      </c>
      <c r="C132" s="182">
        <v>17</v>
      </c>
      <c r="D132" s="182">
        <v>6</v>
      </c>
      <c r="E132" s="182">
        <v>12</v>
      </c>
      <c r="F132" s="182">
        <v>15</v>
      </c>
      <c r="H132" s="230">
        <f t="shared" si="15"/>
        <v>0.35294117647058826</v>
      </c>
      <c r="I132" s="230">
        <f t="shared" si="16"/>
        <v>0.70588235294117652</v>
      </c>
      <c r="J132" s="230">
        <f t="shared" si="17"/>
        <v>0.88235294117647056</v>
      </c>
    </row>
    <row r="133" spans="1:10" x14ac:dyDescent="0.25">
      <c r="A133" s="7" t="s">
        <v>17</v>
      </c>
      <c r="B133" s="182" t="s">
        <v>18</v>
      </c>
      <c r="C133" s="182">
        <v>97</v>
      </c>
      <c r="D133" s="182">
        <v>87</v>
      </c>
      <c r="E133" s="182">
        <v>93</v>
      </c>
      <c r="F133" s="182">
        <v>93</v>
      </c>
      <c r="H133" s="230">
        <f t="shared" si="15"/>
        <v>0.89690721649484539</v>
      </c>
      <c r="I133" s="230">
        <f t="shared" si="16"/>
        <v>0.95876288659793818</v>
      </c>
      <c r="J133" s="230">
        <f t="shared" si="17"/>
        <v>0.95876288659793818</v>
      </c>
    </row>
    <row r="134" spans="1:10" x14ac:dyDescent="0.25">
      <c r="A134" s="7" t="s">
        <v>143</v>
      </c>
      <c r="B134" s="182" t="s">
        <v>14</v>
      </c>
      <c r="C134" s="182">
        <v>42</v>
      </c>
      <c r="D134" s="182">
        <v>26</v>
      </c>
      <c r="E134" s="182">
        <v>32</v>
      </c>
      <c r="F134" s="182">
        <v>33</v>
      </c>
      <c r="H134" s="230">
        <f t="shared" si="15"/>
        <v>0.61904761904761907</v>
      </c>
      <c r="I134" s="230">
        <f t="shared" si="16"/>
        <v>0.76190476190476186</v>
      </c>
      <c r="J134" s="230">
        <f t="shared" si="17"/>
        <v>0.7857142857142857</v>
      </c>
    </row>
    <row r="135" spans="1:10" x14ac:dyDescent="0.25">
      <c r="A135" s="7" t="s">
        <v>143</v>
      </c>
      <c r="B135" s="182" t="s">
        <v>901</v>
      </c>
      <c r="C135" s="182">
        <v>86</v>
      </c>
      <c r="D135" s="182">
        <v>66</v>
      </c>
      <c r="E135" s="182">
        <v>80</v>
      </c>
      <c r="F135" s="182">
        <v>80</v>
      </c>
      <c r="H135" s="230">
        <f t="shared" si="15"/>
        <v>0.76744186046511631</v>
      </c>
      <c r="I135" s="230">
        <f t="shared" si="16"/>
        <v>0.93023255813953487</v>
      </c>
      <c r="J135" s="230">
        <f t="shared" si="17"/>
        <v>0.93023255813953487</v>
      </c>
    </row>
    <row r="136" spans="1:10" x14ac:dyDescent="0.25">
      <c r="A136" s="7" t="s">
        <v>143</v>
      </c>
      <c r="B136" s="182" t="s">
        <v>144</v>
      </c>
      <c r="C136" s="182">
        <v>34</v>
      </c>
      <c r="D136" s="182">
        <v>29</v>
      </c>
      <c r="E136" s="182">
        <v>32</v>
      </c>
      <c r="F136" s="182">
        <v>33</v>
      </c>
      <c r="H136" s="230">
        <f t="shared" si="15"/>
        <v>0.8529411764705882</v>
      </c>
      <c r="I136" s="230">
        <f t="shared" si="16"/>
        <v>0.94117647058823528</v>
      </c>
      <c r="J136" s="230">
        <f t="shared" si="17"/>
        <v>0.97058823529411764</v>
      </c>
    </row>
    <row r="137" spans="1:10" x14ac:dyDescent="0.25">
      <c r="A137" s="7" t="s">
        <v>72</v>
      </c>
      <c r="B137" s="182" t="s">
        <v>14</v>
      </c>
      <c r="C137" s="182">
        <v>20</v>
      </c>
      <c r="D137" s="182">
        <v>9</v>
      </c>
      <c r="E137" s="182">
        <v>14</v>
      </c>
      <c r="F137" s="182">
        <v>17</v>
      </c>
      <c r="H137" s="230">
        <f t="shared" si="15"/>
        <v>0.45</v>
      </c>
      <c r="I137" s="230">
        <f t="shared" si="16"/>
        <v>0.7</v>
      </c>
      <c r="J137" s="230">
        <f t="shared" si="17"/>
        <v>0.85</v>
      </c>
    </row>
    <row r="138" spans="1:10" x14ac:dyDescent="0.25">
      <c r="A138" s="7" t="s">
        <v>44</v>
      </c>
      <c r="B138" s="182" t="s">
        <v>14</v>
      </c>
      <c r="C138" s="182">
        <v>26</v>
      </c>
      <c r="D138" s="182">
        <v>2</v>
      </c>
      <c r="E138" s="182">
        <v>5</v>
      </c>
      <c r="F138" s="182">
        <v>7</v>
      </c>
      <c r="H138" s="230">
        <f t="shared" si="15"/>
        <v>7.6923076923076927E-2</v>
      </c>
      <c r="I138" s="230">
        <f t="shared" si="16"/>
        <v>0.19230769230769232</v>
      </c>
      <c r="J138" s="230">
        <f t="shared" si="17"/>
        <v>0.26923076923076922</v>
      </c>
    </row>
    <row r="139" spans="1:10" x14ac:dyDescent="0.25">
      <c r="A139" s="7" t="s">
        <v>145</v>
      </c>
      <c r="B139" s="182" t="s">
        <v>14</v>
      </c>
      <c r="C139" s="182">
        <v>30</v>
      </c>
      <c r="D139" s="182">
        <v>26</v>
      </c>
      <c r="E139" s="182">
        <v>27</v>
      </c>
      <c r="F139" s="182">
        <v>28</v>
      </c>
      <c r="H139" s="230">
        <f t="shared" si="15"/>
        <v>0.8666666666666667</v>
      </c>
      <c r="I139" s="230">
        <f t="shared" si="16"/>
        <v>0.9</v>
      </c>
      <c r="J139" s="230">
        <f t="shared" si="17"/>
        <v>0.93333333333333335</v>
      </c>
    </row>
    <row r="140" spans="1:10" x14ac:dyDescent="0.25">
      <c r="A140" s="7" t="s">
        <v>179</v>
      </c>
      <c r="B140" s="182" t="s">
        <v>14</v>
      </c>
      <c r="C140" s="182">
        <v>8</v>
      </c>
      <c r="D140" s="182">
        <v>4</v>
      </c>
      <c r="E140" s="182">
        <v>6</v>
      </c>
      <c r="F140" s="182">
        <v>8</v>
      </c>
      <c r="H140" s="230">
        <f t="shared" si="15"/>
        <v>0.5</v>
      </c>
      <c r="I140" s="230">
        <f t="shared" si="16"/>
        <v>0.75</v>
      </c>
      <c r="J140" s="230">
        <f t="shared" si="17"/>
        <v>1</v>
      </c>
    </row>
    <row r="141" spans="1:10" x14ac:dyDescent="0.25">
      <c r="A141" s="7" t="s">
        <v>130</v>
      </c>
      <c r="B141" s="182" t="s">
        <v>14</v>
      </c>
      <c r="C141" s="182">
        <v>18</v>
      </c>
      <c r="D141" s="182">
        <v>4</v>
      </c>
      <c r="E141" s="182">
        <v>9</v>
      </c>
      <c r="F141" s="182">
        <v>10</v>
      </c>
      <c r="H141" s="230">
        <f t="shared" si="15"/>
        <v>0.22222222222222221</v>
      </c>
      <c r="I141" s="230">
        <f t="shared" si="16"/>
        <v>0.5</v>
      </c>
      <c r="J141" s="230">
        <f t="shared" si="17"/>
        <v>0.55555555555555558</v>
      </c>
    </row>
    <row r="142" spans="1:10" x14ac:dyDescent="0.25">
      <c r="A142" s="7" t="s">
        <v>131</v>
      </c>
      <c r="B142" s="182" t="s">
        <v>132</v>
      </c>
      <c r="C142" s="182">
        <v>62</v>
      </c>
      <c r="D142" s="182">
        <v>57</v>
      </c>
      <c r="E142" s="182">
        <v>62</v>
      </c>
      <c r="F142" s="182">
        <v>62</v>
      </c>
      <c r="H142" s="230">
        <f t="shared" si="15"/>
        <v>0.91935483870967738</v>
      </c>
      <c r="I142" s="230">
        <f t="shared" si="16"/>
        <v>1</v>
      </c>
      <c r="J142" s="230">
        <f t="shared" si="17"/>
        <v>1</v>
      </c>
    </row>
    <row r="143" spans="1:10" x14ac:dyDescent="0.25">
      <c r="A143" s="7" t="s">
        <v>205</v>
      </c>
      <c r="B143" s="182" t="s">
        <v>35</v>
      </c>
      <c r="C143" s="182">
        <v>97</v>
      </c>
      <c r="D143" s="182">
        <v>65</v>
      </c>
      <c r="E143" s="182">
        <v>85</v>
      </c>
      <c r="F143" s="182">
        <v>90</v>
      </c>
      <c r="H143" s="230">
        <f t="shared" si="15"/>
        <v>0.67010309278350511</v>
      </c>
      <c r="I143" s="230">
        <f t="shared" si="16"/>
        <v>0.87628865979381443</v>
      </c>
      <c r="J143" s="230">
        <f t="shared" si="17"/>
        <v>0.92783505154639179</v>
      </c>
    </row>
    <row r="144" spans="1:10" x14ac:dyDescent="0.25">
      <c r="A144" s="7" t="s">
        <v>160</v>
      </c>
      <c r="B144" s="182" t="s">
        <v>14</v>
      </c>
      <c r="C144" s="182">
        <v>69</v>
      </c>
      <c r="D144" s="182">
        <v>33</v>
      </c>
      <c r="E144" s="182">
        <v>56</v>
      </c>
      <c r="F144" s="182">
        <v>63</v>
      </c>
      <c r="H144" s="230">
        <f t="shared" si="15"/>
        <v>0.47826086956521741</v>
      </c>
      <c r="I144" s="230">
        <f t="shared" si="16"/>
        <v>0.81159420289855078</v>
      </c>
      <c r="J144" s="230">
        <f t="shared" si="17"/>
        <v>0.91304347826086951</v>
      </c>
    </row>
    <row r="145" spans="1:10" x14ac:dyDescent="0.25">
      <c r="A145" s="7" t="s">
        <v>273</v>
      </c>
      <c r="B145" s="182" t="s">
        <v>14</v>
      </c>
      <c r="C145" s="182">
        <v>48</v>
      </c>
      <c r="D145" s="182">
        <v>5</v>
      </c>
      <c r="E145" s="182">
        <v>18</v>
      </c>
      <c r="F145" s="182">
        <v>29</v>
      </c>
      <c r="H145" s="230">
        <f t="shared" si="15"/>
        <v>0.10416666666666667</v>
      </c>
      <c r="I145" s="230">
        <f t="shared" si="16"/>
        <v>0.375</v>
      </c>
      <c r="J145" s="230">
        <f t="shared" si="17"/>
        <v>0.60416666666666663</v>
      </c>
    </row>
    <row r="146" spans="1:10" x14ac:dyDescent="0.25">
      <c r="A146" s="7" t="s">
        <v>65</v>
      </c>
      <c r="B146" s="182" t="s">
        <v>14</v>
      </c>
      <c r="C146" s="182">
        <v>21</v>
      </c>
      <c r="D146" s="182">
        <v>9</v>
      </c>
      <c r="E146" s="182">
        <v>11</v>
      </c>
      <c r="F146" s="182">
        <v>14</v>
      </c>
      <c r="H146" s="230">
        <f t="shared" si="15"/>
        <v>0.42857142857142855</v>
      </c>
      <c r="I146" s="230">
        <f t="shared" si="16"/>
        <v>0.52380952380952384</v>
      </c>
      <c r="J146" s="230">
        <f t="shared" si="17"/>
        <v>0.66666666666666663</v>
      </c>
    </row>
    <row r="147" spans="1:10" x14ac:dyDescent="0.25">
      <c r="A147" s="7" t="s">
        <v>34</v>
      </c>
      <c r="B147" s="182" t="s">
        <v>35</v>
      </c>
      <c r="C147" s="182">
        <v>11</v>
      </c>
      <c r="D147" s="182">
        <v>5</v>
      </c>
      <c r="E147" s="182">
        <v>7</v>
      </c>
      <c r="F147" s="182">
        <v>8</v>
      </c>
      <c r="H147" s="230">
        <f t="shared" si="15"/>
        <v>0.45454545454545453</v>
      </c>
      <c r="I147" s="230">
        <f t="shared" si="16"/>
        <v>0.63636363636363635</v>
      </c>
      <c r="J147" s="230">
        <f t="shared" si="17"/>
        <v>0.72727272727272729</v>
      </c>
    </row>
    <row r="148" spans="1:10" x14ac:dyDescent="0.25">
      <c r="A148" s="7" t="s">
        <v>15</v>
      </c>
      <c r="B148" s="182" t="s">
        <v>14</v>
      </c>
      <c r="C148" s="182">
        <v>149</v>
      </c>
      <c r="D148" s="182">
        <v>52</v>
      </c>
      <c r="E148" s="182">
        <v>101</v>
      </c>
      <c r="F148" s="182">
        <v>115</v>
      </c>
      <c r="H148" s="230">
        <f t="shared" si="15"/>
        <v>0.34899328859060402</v>
      </c>
      <c r="I148" s="230">
        <f t="shared" si="16"/>
        <v>0.67785234899328861</v>
      </c>
      <c r="J148" s="230">
        <f t="shared" si="17"/>
        <v>0.77181208053691275</v>
      </c>
    </row>
    <row r="149" spans="1:10" x14ac:dyDescent="0.25">
      <c r="A149" s="7" t="s">
        <v>26</v>
      </c>
      <c r="B149" s="182" t="s">
        <v>14</v>
      </c>
      <c r="C149" s="182">
        <v>27</v>
      </c>
      <c r="D149" s="182">
        <v>14</v>
      </c>
      <c r="E149" s="182">
        <v>22</v>
      </c>
      <c r="F149" s="182">
        <v>22</v>
      </c>
      <c r="H149" s="230">
        <f t="shared" si="15"/>
        <v>0.51851851851851849</v>
      </c>
      <c r="I149" s="230">
        <f t="shared" si="16"/>
        <v>0.81481481481481477</v>
      </c>
      <c r="J149" s="230">
        <f t="shared" si="17"/>
        <v>0.81481481481481477</v>
      </c>
    </row>
    <row r="150" spans="1:10" x14ac:dyDescent="0.25">
      <c r="A150" s="7" t="s">
        <v>82</v>
      </c>
      <c r="B150" s="182" t="s">
        <v>14</v>
      </c>
      <c r="C150" s="182">
        <v>158</v>
      </c>
      <c r="D150" s="182">
        <v>117</v>
      </c>
      <c r="E150" s="182">
        <v>136</v>
      </c>
      <c r="F150" s="182">
        <v>139</v>
      </c>
      <c r="H150" s="230">
        <f t="shared" si="15"/>
        <v>0.740506329113924</v>
      </c>
      <c r="I150" s="230">
        <f t="shared" si="16"/>
        <v>0.86075949367088611</v>
      </c>
      <c r="J150" s="230">
        <f t="shared" si="17"/>
        <v>0.879746835443038</v>
      </c>
    </row>
    <row r="151" spans="1:10" x14ac:dyDescent="0.25">
      <c r="A151" s="7" t="s">
        <v>97</v>
      </c>
      <c r="B151" s="182" t="s">
        <v>14</v>
      </c>
      <c r="C151" s="182">
        <v>29</v>
      </c>
      <c r="D151" s="182">
        <v>21</v>
      </c>
      <c r="E151" s="182">
        <v>26</v>
      </c>
      <c r="F151" s="182">
        <v>27</v>
      </c>
      <c r="H151" s="230">
        <f t="shared" si="15"/>
        <v>0.72413793103448276</v>
      </c>
      <c r="I151" s="230">
        <f t="shared" si="16"/>
        <v>0.89655172413793105</v>
      </c>
      <c r="J151" s="230">
        <f t="shared" si="17"/>
        <v>0.93103448275862066</v>
      </c>
    </row>
    <row r="152" spans="1:10" x14ac:dyDescent="0.25">
      <c r="A152" s="7" t="s">
        <v>182</v>
      </c>
      <c r="B152" s="182" t="s">
        <v>14</v>
      </c>
      <c r="C152" s="182">
        <v>194</v>
      </c>
      <c r="D152" s="182">
        <v>162</v>
      </c>
      <c r="E152" s="182">
        <v>174</v>
      </c>
      <c r="F152" s="182">
        <v>174</v>
      </c>
      <c r="H152" s="230">
        <f t="shared" si="15"/>
        <v>0.83505154639175261</v>
      </c>
      <c r="I152" s="230">
        <f t="shared" si="16"/>
        <v>0.89690721649484539</v>
      </c>
      <c r="J152" s="230">
        <f t="shared" si="17"/>
        <v>0.89690721649484539</v>
      </c>
    </row>
    <row r="153" spans="1:10" x14ac:dyDescent="0.25">
      <c r="A153" s="7" t="s">
        <v>880</v>
      </c>
      <c r="B153" s="182" t="s">
        <v>14</v>
      </c>
      <c r="C153" s="182">
        <v>373</v>
      </c>
      <c r="D153" s="182">
        <v>328</v>
      </c>
      <c r="E153" s="182">
        <v>363</v>
      </c>
      <c r="F153" s="182">
        <v>365</v>
      </c>
      <c r="H153" s="230">
        <f t="shared" si="15"/>
        <v>0.87935656836461129</v>
      </c>
      <c r="I153" s="230">
        <f t="shared" si="16"/>
        <v>0.97319034852546915</v>
      </c>
      <c r="J153" s="230">
        <f t="shared" si="17"/>
        <v>0.97855227882037532</v>
      </c>
    </row>
    <row r="154" spans="1:10" x14ac:dyDescent="0.25">
      <c r="A154" s="7" t="s">
        <v>880</v>
      </c>
      <c r="B154" s="182" t="s">
        <v>881</v>
      </c>
      <c r="C154" s="182">
        <v>295</v>
      </c>
      <c r="D154" s="182">
        <v>249</v>
      </c>
      <c r="E154" s="182">
        <v>284</v>
      </c>
      <c r="F154" s="182">
        <v>287</v>
      </c>
      <c r="H154" s="230">
        <f t="shared" si="15"/>
        <v>0.84406779661016951</v>
      </c>
      <c r="I154" s="230">
        <f t="shared" si="16"/>
        <v>0.96271186440677969</v>
      </c>
      <c r="J154" s="230">
        <f t="shared" si="17"/>
        <v>0.97288135593220337</v>
      </c>
    </row>
    <row r="155" spans="1:10" x14ac:dyDescent="0.25">
      <c r="A155" s="7" t="s">
        <v>266</v>
      </c>
      <c r="B155" s="182" t="s">
        <v>10</v>
      </c>
      <c r="C155" s="182">
        <v>29</v>
      </c>
      <c r="D155" s="182">
        <v>24</v>
      </c>
      <c r="E155" s="182">
        <v>27</v>
      </c>
      <c r="F155" s="182">
        <v>27</v>
      </c>
      <c r="H155" s="230">
        <f t="shared" si="15"/>
        <v>0.82758620689655171</v>
      </c>
      <c r="I155" s="230">
        <f t="shared" si="16"/>
        <v>0.93103448275862066</v>
      </c>
      <c r="J155" s="230">
        <f t="shared" si="17"/>
        <v>0.93103448275862066</v>
      </c>
    </row>
    <row r="156" spans="1:10" x14ac:dyDescent="0.25">
      <c r="A156" s="7" t="s">
        <v>81</v>
      </c>
      <c r="B156" s="182" t="s">
        <v>10</v>
      </c>
      <c r="C156" s="182">
        <v>14</v>
      </c>
      <c r="D156" s="182">
        <v>10</v>
      </c>
      <c r="E156" s="182">
        <v>13</v>
      </c>
      <c r="F156" s="182">
        <v>14</v>
      </c>
      <c r="H156" s="230">
        <f t="shared" si="15"/>
        <v>0.7142857142857143</v>
      </c>
      <c r="I156" s="230">
        <f t="shared" si="16"/>
        <v>0.9285714285714286</v>
      </c>
      <c r="J156" s="230">
        <f t="shared" si="17"/>
        <v>1</v>
      </c>
    </row>
    <row r="157" spans="1:10" x14ac:dyDescent="0.25">
      <c r="A157" s="7" t="s">
        <v>261</v>
      </c>
      <c r="B157" s="182" t="s">
        <v>10</v>
      </c>
      <c r="C157" s="182">
        <v>191</v>
      </c>
      <c r="D157" s="182">
        <v>81</v>
      </c>
      <c r="E157" s="182">
        <v>128</v>
      </c>
      <c r="F157" s="182">
        <v>140</v>
      </c>
      <c r="H157" s="230">
        <f t="shared" si="15"/>
        <v>0.42408376963350786</v>
      </c>
      <c r="I157" s="230">
        <f t="shared" si="16"/>
        <v>0.67015706806282727</v>
      </c>
      <c r="J157" s="230">
        <f t="shared" si="17"/>
        <v>0.73298429319371727</v>
      </c>
    </row>
    <row r="158" spans="1:10" x14ac:dyDescent="0.25">
      <c r="A158" s="7" t="s">
        <v>22</v>
      </c>
      <c r="B158" s="182" t="s">
        <v>14</v>
      </c>
      <c r="C158" s="182"/>
      <c r="D158" s="182"/>
      <c r="E158" s="182"/>
      <c r="F158" s="182"/>
    </row>
    <row r="159" spans="1:10" x14ac:dyDescent="0.25">
      <c r="A159" s="7" t="s">
        <v>270</v>
      </c>
      <c r="B159" s="182" t="s">
        <v>14</v>
      </c>
      <c r="C159" s="182">
        <v>17</v>
      </c>
      <c r="D159" s="182">
        <v>11</v>
      </c>
      <c r="E159" s="182">
        <v>13</v>
      </c>
      <c r="F159" s="182">
        <v>14</v>
      </c>
      <c r="H159" s="230">
        <f t="shared" ref="H159:H181" si="18">D159/C159</f>
        <v>0.6470588235294118</v>
      </c>
      <c r="I159" s="230">
        <f t="shared" ref="I159:I181" si="19">E159/C159</f>
        <v>0.76470588235294112</v>
      </c>
      <c r="J159" s="230">
        <f t="shared" ref="J159:J181" si="20">F159/C159</f>
        <v>0.82352941176470584</v>
      </c>
    </row>
    <row r="160" spans="1:10" x14ac:dyDescent="0.25">
      <c r="A160" s="7" t="s">
        <v>187</v>
      </c>
      <c r="B160" s="182" t="s">
        <v>14</v>
      </c>
      <c r="C160" s="182">
        <v>9</v>
      </c>
      <c r="D160" s="182">
        <v>3</v>
      </c>
      <c r="E160" s="182">
        <v>3</v>
      </c>
      <c r="F160" s="182">
        <v>4</v>
      </c>
      <c r="H160" s="230">
        <f t="shared" si="18"/>
        <v>0.33333333333333331</v>
      </c>
      <c r="I160" s="230">
        <f t="shared" si="19"/>
        <v>0.33333333333333331</v>
      </c>
      <c r="J160" s="230">
        <f t="shared" si="20"/>
        <v>0.44444444444444442</v>
      </c>
    </row>
    <row r="161" spans="1:10" x14ac:dyDescent="0.25">
      <c r="A161" s="7" t="s">
        <v>357</v>
      </c>
      <c r="B161" s="182" t="s">
        <v>14</v>
      </c>
      <c r="C161" s="182">
        <v>36</v>
      </c>
      <c r="D161" s="182">
        <v>14</v>
      </c>
      <c r="E161" s="182">
        <v>16</v>
      </c>
      <c r="F161" s="182">
        <v>18</v>
      </c>
      <c r="H161" s="230">
        <f t="shared" si="18"/>
        <v>0.3888888888888889</v>
      </c>
      <c r="I161" s="230">
        <f t="shared" si="19"/>
        <v>0.44444444444444442</v>
      </c>
      <c r="J161" s="230">
        <f t="shared" si="20"/>
        <v>0.5</v>
      </c>
    </row>
    <row r="162" spans="1:10" x14ac:dyDescent="0.25">
      <c r="A162" s="7" t="s">
        <v>889</v>
      </c>
      <c r="B162" s="182" t="s">
        <v>10</v>
      </c>
      <c r="C162" s="182">
        <v>6</v>
      </c>
      <c r="D162" s="182">
        <v>1</v>
      </c>
      <c r="E162" s="182">
        <v>1</v>
      </c>
      <c r="F162" s="182">
        <v>2</v>
      </c>
      <c r="H162" s="230">
        <f t="shared" si="18"/>
        <v>0.16666666666666666</v>
      </c>
      <c r="I162" s="230">
        <f t="shared" si="19"/>
        <v>0.16666666666666666</v>
      </c>
      <c r="J162" s="230">
        <f t="shared" si="20"/>
        <v>0.33333333333333331</v>
      </c>
    </row>
    <row r="163" spans="1:10" x14ac:dyDescent="0.25">
      <c r="A163" s="7" t="s">
        <v>889</v>
      </c>
      <c r="B163" s="182" t="s">
        <v>14</v>
      </c>
      <c r="C163" s="182">
        <v>14</v>
      </c>
      <c r="D163" s="182">
        <v>4</v>
      </c>
      <c r="E163" s="182">
        <v>6</v>
      </c>
      <c r="F163" s="182">
        <v>8</v>
      </c>
      <c r="H163" s="230">
        <f t="shared" si="18"/>
        <v>0.2857142857142857</v>
      </c>
      <c r="I163" s="230">
        <f t="shared" si="19"/>
        <v>0.42857142857142855</v>
      </c>
      <c r="J163" s="230">
        <f t="shared" si="20"/>
        <v>0.5714285714285714</v>
      </c>
    </row>
    <row r="164" spans="1:10" x14ac:dyDescent="0.25">
      <c r="A164" s="7" t="s">
        <v>138</v>
      </c>
      <c r="B164" s="182" t="s">
        <v>14</v>
      </c>
      <c r="C164" s="182">
        <v>70</v>
      </c>
      <c r="D164" s="182">
        <v>2</v>
      </c>
      <c r="E164" s="182">
        <v>12</v>
      </c>
      <c r="F164" s="182">
        <v>15</v>
      </c>
      <c r="H164" s="230">
        <f t="shared" si="18"/>
        <v>2.8571428571428571E-2</v>
      </c>
      <c r="I164" s="230">
        <f t="shared" si="19"/>
        <v>0.17142857142857143</v>
      </c>
      <c r="J164" s="230">
        <f t="shared" si="20"/>
        <v>0.21428571428571427</v>
      </c>
    </row>
    <row r="165" spans="1:10" x14ac:dyDescent="0.25">
      <c r="A165" s="7" t="s">
        <v>580</v>
      </c>
      <c r="B165" s="182" t="s">
        <v>14</v>
      </c>
      <c r="C165" s="182">
        <v>33</v>
      </c>
      <c r="D165" s="182">
        <v>6</v>
      </c>
      <c r="E165" s="182">
        <v>14</v>
      </c>
      <c r="F165" s="182">
        <v>15</v>
      </c>
      <c r="H165" s="230">
        <f t="shared" si="18"/>
        <v>0.18181818181818182</v>
      </c>
      <c r="I165" s="230">
        <f t="shared" si="19"/>
        <v>0.42424242424242425</v>
      </c>
      <c r="J165" s="230">
        <f t="shared" si="20"/>
        <v>0.45454545454545453</v>
      </c>
    </row>
    <row r="166" spans="1:10" x14ac:dyDescent="0.25">
      <c r="A166" s="7" t="s">
        <v>259</v>
      </c>
      <c r="B166" s="182" t="s">
        <v>14</v>
      </c>
      <c r="C166" s="182">
        <v>23</v>
      </c>
      <c r="D166" s="182">
        <v>15</v>
      </c>
      <c r="E166" s="182">
        <v>20</v>
      </c>
      <c r="F166" s="182">
        <v>23</v>
      </c>
      <c r="H166" s="230">
        <f t="shared" si="18"/>
        <v>0.65217391304347827</v>
      </c>
      <c r="I166" s="230">
        <f t="shared" si="19"/>
        <v>0.86956521739130432</v>
      </c>
      <c r="J166" s="230">
        <f t="shared" si="20"/>
        <v>1</v>
      </c>
    </row>
    <row r="167" spans="1:10" x14ac:dyDescent="0.25">
      <c r="A167" s="7" t="s">
        <v>263</v>
      </c>
      <c r="B167" s="182" t="s">
        <v>14</v>
      </c>
      <c r="C167" s="182">
        <v>168</v>
      </c>
      <c r="D167" s="182">
        <v>72</v>
      </c>
      <c r="E167" s="182">
        <v>121</v>
      </c>
      <c r="F167" s="182">
        <v>126</v>
      </c>
      <c r="H167" s="230">
        <f t="shared" si="18"/>
        <v>0.42857142857142855</v>
      </c>
      <c r="I167" s="230">
        <f t="shared" si="19"/>
        <v>0.72023809523809523</v>
      </c>
      <c r="J167" s="230">
        <f t="shared" si="20"/>
        <v>0.75</v>
      </c>
    </row>
    <row r="168" spans="1:10" x14ac:dyDescent="0.25">
      <c r="A168" s="7" t="s">
        <v>43</v>
      </c>
      <c r="B168" s="182" t="s">
        <v>14</v>
      </c>
      <c r="C168" s="182">
        <v>40</v>
      </c>
      <c r="D168" s="182">
        <v>33</v>
      </c>
      <c r="E168" s="182">
        <v>39</v>
      </c>
      <c r="F168" s="182">
        <v>39</v>
      </c>
      <c r="H168" s="230">
        <f t="shared" si="18"/>
        <v>0.82499999999999996</v>
      </c>
      <c r="I168" s="230">
        <f t="shared" si="19"/>
        <v>0.97499999999999998</v>
      </c>
      <c r="J168" s="230">
        <f t="shared" si="20"/>
        <v>0.97499999999999998</v>
      </c>
    </row>
    <row r="169" spans="1:10" x14ac:dyDescent="0.25">
      <c r="A169" s="7" t="s">
        <v>277</v>
      </c>
      <c r="B169" s="182" t="s">
        <v>14</v>
      </c>
      <c r="C169" s="182">
        <v>53</v>
      </c>
      <c r="D169" s="182">
        <v>23</v>
      </c>
      <c r="E169" s="182">
        <v>32</v>
      </c>
      <c r="F169" s="182">
        <v>35</v>
      </c>
      <c r="H169" s="230">
        <f t="shared" si="18"/>
        <v>0.43396226415094341</v>
      </c>
      <c r="I169" s="230">
        <f t="shared" si="19"/>
        <v>0.60377358490566035</v>
      </c>
      <c r="J169" s="230">
        <f t="shared" si="20"/>
        <v>0.660377358490566</v>
      </c>
    </row>
    <row r="170" spans="1:10" x14ac:dyDescent="0.25">
      <c r="A170" s="7" t="s">
        <v>885</v>
      </c>
      <c r="B170" s="182" t="s">
        <v>14</v>
      </c>
      <c r="C170" s="182">
        <v>119</v>
      </c>
      <c r="D170" s="182">
        <v>16</v>
      </c>
      <c r="E170" s="182">
        <v>37</v>
      </c>
      <c r="F170" s="182">
        <v>48</v>
      </c>
      <c r="H170" s="230">
        <f t="shared" si="18"/>
        <v>0.13445378151260504</v>
      </c>
      <c r="I170" s="230">
        <f t="shared" si="19"/>
        <v>0.31092436974789917</v>
      </c>
      <c r="J170" s="230">
        <f t="shared" si="20"/>
        <v>0.40336134453781514</v>
      </c>
    </row>
    <row r="171" spans="1:10" x14ac:dyDescent="0.25">
      <c r="A171" s="7" t="s">
        <v>133</v>
      </c>
      <c r="B171" s="182" t="s">
        <v>12</v>
      </c>
      <c r="C171" s="182">
        <v>18</v>
      </c>
      <c r="D171" s="182">
        <v>2</v>
      </c>
      <c r="E171" s="182">
        <v>7</v>
      </c>
      <c r="F171" s="182">
        <v>9</v>
      </c>
      <c r="H171" s="230">
        <f t="shared" si="18"/>
        <v>0.1111111111111111</v>
      </c>
      <c r="I171" s="230">
        <f t="shared" si="19"/>
        <v>0.3888888888888889</v>
      </c>
      <c r="J171" s="230">
        <f t="shared" si="20"/>
        <v>0.5</v>
      </c>
    </row>
    <row r="172" spans="1:10" x14ac:dyDescent="0.25">
      <c r="A172" s="7" t="s">
        <v>121</v>
      </c>
      <c r="B172" s="182" t="s">
        <v>14</v>
      </c>
      <c r="C172" s="182">
        <v>99</v>
      </c>
      <c r="D172" s="182">
        <v>45</v>
      </c>
      <c r="E172" s="182">
        <v>60</v>
      </c>
      <c r="F172" s="182">
        <v>66</v>
      </c>
      <c r="H172" s="230">
        <f t="shared" si="18"/>
        <v>0.45454545454545453</v>
      </c>
      <c r="I172" s="230">
        <f t="shared" si="19"/>
        <v>0.60606060606060608</v>
      </c>
      <c r="J172" s="230">
        <f t="shared" si="20"/>
        <v>0.66666666666666663</v>
      </c>
    </row>
    <row r="173" spans="1:10" x14ac:dyDescent="0.25">
      <c r="A173" s="7" t="s">
        <v>40</v>
      </c>
      <c r="B173" s="182" t="s">
        <v>14</v>
      </c>
      <c r="C173" s="182">
        <v>22</v>
      </c>
      <c r="D173" s="182">
        <v>18</v>
      </c>
      <c r="E173" s="182">
        <v>18</v>
      </c>
      <c r="F173" s="182">
        <v>19</v>
      </c>
      <c r="H173" s="230">
        <f t="shared" si="18"/>
        <v>0.81818181818181823</v>
      </c>
      <c r="I173" s="230">
        <f t="shared" si="19"/>
        <v>0.81818181818181823</v>
      </c>
      <c r="J173" s="230">
        <f t="shared" si="20"/>
        <v>0.86363636363636365</v>
      </c>
    </row>
    <row r="174" spans="1:10" x14ac:dyDescent="0.25">
      <c r="A174" s="7" t="s">
        <v>898</v>
      </c>
      <c r="B174" s="182" t="s">
        <v>14</v>
      </c>
      <c r="C174" s="182">
        <v>64</v>
      </c>
      <c r="D174" s="182">
        <v>41</v>
      </c>
      <c r="E174" s="182">
        <v>57</v>
      </c>
      <c r="F174" s="182">
        <v>61</v>
      </c>
      <c r="H174" s="230">
        <f t="shared" si="18"/>
        <v>0.640625</v>
      </c>
      <c r="I174" s="230">
        <f t="shared" si="19"/>
        <v>0.890625</v>
      </c>
      <c r="J174" s="230">
        <f t="shared" si="20"/>
        <v>0.953125</v>
      </c>
    </row>
    <row r="175" spans="1:10" x14ac:dyDescent="0.25">
      <c r="A175" s="7" t="s">
        <v>24</v>
      </c>
      <c r="B175" s="182" t="s">
        <v>14</v>
      </c>
      <c r="C175" s="182">
        <v>14</v>
      </c>
      <c r="D175" s="182">
        <v>5</v>
      </c>
      <c r="E175" s="182">
        <v>5</v>
      </c>
      <c r="F175" s="182">
        <v>10</v>
      </c>
      <c r="H175" s="230">
        <f t="shared" si="18"/>
        <v>0.35714285714285715</v>
      </c>
      <c r="I175" s="230">
        <f t="shared" si="19"/>
        <v>0.35714285714285715</v>
      </c>
      <c r="J175" s="230">
        <f t="shared" si="20"/>
        <v>0.7142857142857143</v>
      </c>
    </row>
    <row r="176" spans="1:10" x14ac:dyDescent="0.25">
      <c r="A176" s="7" t="s">
        <v>147</v>
      </c>
      <c r="B176" s="182" t="s">
        <v>14</v>
      </c>
      <c r="C176" s="182">
        <v>170</v>
      </c>
      <c r="D176" s="182">
        <v>72</v>
      </c>
      <c r="E176" s="182">
        <v>130</v>
      </c>
      <c r="F176" s="182">
        <v>145</v>
      </c>
      <c r="H176" s="230">
        <f t="shared" si="18"/>
        <v>0.42352941176470588</v>
      </c>
      <c r="I176" s="230">
        <f t="shared" si="19"/>
        <v>0.76470588235294112</v>
      </c>
      <c r="J176" s="230">
        <f t="shared" si="20"/>
        <v>0.8529411764705882</v>
      </c>
    </row>
    <row r="177" spans="1:10" x14ac:dyDescent="0.25">
      <c r="A177" s="7" t="s">
        <v>148</v>
      </c>
      <c r="B177" s="182" t="s">
        <v>14</v>
      </c>
      <c r="C177" s="182">
        <v>26</v>
      </c>
      <c r="D177" s="182">
        <v>8</v>
      </c>
      <c r="E177" s="182">
        <v>17</v>
      </c>
      <c r="F177" s="182">
        <v>18</v>
      </c>
      <c r="H177" s="230">
        <f t="shared" si="18"/>
        <v>0.30769230769230771</v>
      </c>
      <c r="I177" s="230">
        <f t="shared" si="19"/>
        <v>0.65384615384615385</v>
      </c>
      <c r="J177" s="230">
        <f t="shared" si="20"/>
        <v>0.69230769230769229</v>
      </c>
    </row>
    <row r="178" spans="1:10" x14ac:dyDescent="0.25">
      <c r="A178" s="7" t="s">
        <v>102</v>
      </c>
      <c r="B178" s="182" t="s">
        <v>14</v>
      </c>
      <c r="C178" s="182">
        <v>27</v>
      </c>
      <c r="D178" s="182">
        <v>6</v>
      </c>
      <c r="E178" s="182">
        <v>13</v>
      </c>
      <c r="F178" s="182">
        <v>13</v>
      </c>
      <c r="H178" s="230">
        <f t="shared" si="18"/>
        <v>0.22222222222222221</v>
      </c>
      <c r="I178" s="230">
        <f t="shared" si="19"/>
        <v>0.48148148148148145</v>
      </c>
      <c r="J178" s="230">
        <f t="shared" si="20"/>
        <v>0.48148148148148145</v>
      </c>
    </row>
    <row r="179" spans="1:10" x14ac:dyDescent="0.25">
      <c r="A179" s="7" t="s">
        <v>153</v>
      </c>
      <c r="B179" s="182" t="s">
        <v>14</v>
      </c>
      <c r="C179" s="182">
        <v>10</v>
      </c>
      <c r="D179" s="182">
        <v>3</v>
      </c>
      <c r="E179" s="182">
        <v>4</v>
      </c>
      <c r="F179" s="182">
        <v>6</v>
      </c>
      <c r="H179" s="230">
        <f t="shared" si="18"/>
        <v>0.3</v>
      </c>
      <c r="I179" s="230">
        <f t="shared" si="19"/>
        <v>0.4</v>
      </c>
      <c r="J179" s="230">
        <f t="shared" si="20"/>
        <v>0.6</v>
      </c>
    </row>
    <row r="180" spans="1:10" x14ac:dyDescent="0.25">
      <c r="A180" s="7" t="s">
        <v>290</v>
      </c>
      <c r="B180" s="182" t="s">
        <v>14</v>
      </c>
      <c r="C180" s="182">
        <v>76</v>
      </c>
      <c r="D180" s="182">
        <v>49</v>
      </c>
      <c r="E180" s="182">
        <v>58</v>
      </c>
      <c r="F180" s="182">
        <v>62</v>
      </c>
      <c r="H180" s="230">
        <f t="shared" si="18"/>
        <v>0.64473684210526316</v>
      </c>
      <c r="I180" s="230">
        <f t="shared" si="19"/>
        <v>0.76315789473684215</v>
      </c>
      <c r="J180" s="230">
        <f t="shared" si="20"/>
        <v>0.81578947368421051</v>
      </c>
    </row>
    <row r="181" spans="1:10" x14ac:dyDescent="0.25">
      <c r="A181" s="7" t="s">
        <v>73</v>
      </c>
      <c r="B181" s="182" t="s">
        <v>14</v>
      </c>
      <c r="C181" s="182">
        <v>30</v>
      </c>
      <c r="D181" s="182">
        <v>1</v>
      </c>
      <c r="E181" s="182">
        <v>4</v>
      </c>
      <c r="F181" s="182">
        <v>8</v>
      </c>
      <c r="H181" s="230">
        <f t="shared" si="18"/>
        <v>3.3333333333333333E-2</v>
      </c>
      <c r="I181" s="230">
        <f t="shared" si="19"/>
        <v>0.13333333333333333</v>
      </c>
      <c r="J181" s="230">
        <f t="shared" si="20"/>
        <v>0.26666666666666666</v>
      </c>
    </row>
    <row r="182" spans="1:10" x14ac:dyDescent="0.25">
      <c r="A182" s="7" t="s">
        <v>141</v>
      </c>
      <c r="B182" s="182" t="s">
        <v>14</v>
      </c>
      <c r="C182" s="182"/>
      <c r="D182" s="182"/>
      <c r="E182" s="182"/>
      <c r="F182" s="182"/>
    </row>
    <row r="183" spans="1:10" x14ac:dyDescent="0.25">
      <c r="A183" s="7" t="s">
        <v>89</v>
      </c>
      <c r="B183" s="182" t="s">
        <v>14</v>
      </c>
      <c r="C183" s="182">
        <v>40</v>
      </c>
      <c r="D183" s="182">
        <v>16</v>
      </c>
      <c r="E183" s="182">
        <v>26</v>
      </c>
      <c r="F183" s="182">
        <v>38</v>
      </c>
      <c r="H183" s="230">
        <f>D183/C183</f>
        <v>0.4</v>
      </c>
      <c r="I183" s="230">
        <f>E183/C183</f>
        <v>0.65</v>
      </c>
      <c r="J183" s="230">
        <f>F183/C183</f>
        <v>0.95</v>
      </c>
    </row>
    <row r="184" spans="1:10" x14ac:dyDescent="0.25">
      <c r="A184" s="7" t="s">
        <v>47</v>
      </c>
      <c r="B184" s="182" t="s">
        <v>10</v>
      </c>
      <c r="C184" s="182"/>
      <c r="D184" s="182"/>
      <c r="E184" s="182"/>
      <c r="F184" s="182"/>
    </row>
    <row r="185" spans="1:10" x14ac:dyDescent="0.25">
      <c r="A185" s="7" t="s">
        <v>207</v>
      </c>
      <c r="B185" s="182" t="s">
        <v>35</v>
      </c>
      <c r="C185" s="182">
        <v>72</v>
      </c>
      <c r="D185" s="182">
        <v>43</v>
      </c>
      <c r="E185" s="182">
        <v>58</v>
      </c>
      <c r="F185" s="182">
        <v>59</v>
      </c>
      <c r="H185" s="230">
        <f t="shared" ref="H185:H191" si="21">D185/C185</f>
        <v>0.59722222222222221</v>
      </c>
      <c r="I185" s="230">
        <f t="shared" ref="I185:I191" si="22">E185/C185</f>
        <v>0.80555555555555558</v>
      </c>
      <c r="J185" s="230">
        <f t="shared" ref="J185:J191" si="23">F185/C185</f>
        <v>0.81944444444444442</v>
      </c>
    </row>
    <row r="186" spans="1:10" x14ac:dyDescent="0.25">
      <c r="A186" s="7" t="s">
        <v>63</v>
      </c>
      <c r="B186" s="182" t="s">
        <v>14</v>
      </c>
      <c r="C186" s="182">
        <v>58</v>
      </c>
      <c r="D186" s="182">
        <v>35</v>
      </c>
      <c r="E186" s="182">
        <v>42</v>
      </c>
      <c r="F186" s="182">
        <v>44</v>
      </c>
      <c r="H186" s="230">
        <f t="shared" si="21"/>
        <v>0.60344827586206895</v>
      </c>
      <c r="I186" s="230">
        <f t="shared" si="22"/>
        <v>0.72413793103448276</v>
      </c>
      <c r="J186" s="230">
        <f t="shared" si="23"/>
        <v>0.75862068965517238</v>
      </c>
    </row>
    <row r="187" spans="1:10" x14ac:dyDescent="0.25">
      <c r="A187" s="7" t="s">
        <v>83</v>
      </c>
      <c r="B187" s="182" t="s">
        <v>14</v>
      </c>
      <c r="C187" s="182">
        <v>25</v>
      </c>
      <c r="D187" s="182">
        <v>16</v>
      </c>
      <c r="E187" s="182">
        <v>22</v>
      </c>
      <c r="F187" s="182">
        <v>25</v>
      </c>
      <c r="H187" s="230">
        <f t="shared" si="21"/>
        <v>0.64</v>
      </c>
      <c r="I187" s="230">
        <f t="shared" si="22"/>
        <v>0.88</v>
      </c>
      <c r="J187" s="230">
        <f t="shared" si="23"/>
        <v>1</v>
      </c>
    </row>
    <row r="188" spans="1:10" x14ac:dyDescent="0.25">
      <c r="A188" s="7" t="s">
        <v>120</v>
      </c>
      <c r="B188" s="182" t="s">
        <v>14</v>
      </c>
      <c r="C188" s="182">
        <v>307</v>
      </c>
      <c r="D188" s="182">
        <v>192</v>
      </c>
      <c r="E188" s="182">
        <v>252</v>
      </c>
      <c r="F188" s="182">
        <v>272</v>
      </c>
      <c r="H188" s="230">
        <f t="shared" si="21"/>
        <v>0.62540716612377845</v>
      </c>
      <c r="I188" s="230">
        <f t="shared" si="22"/>
        <v>0.82084690553745931</v>
      </c>
      <c r="J188" s="230">
        <f t="shared" si="23"/>
        <v>0.88599348534201949</v>
      </c>
    </row>
    <row r="189" spans="1:10" x14ac:dyDescent="0.25">
      <c r="A189" s="7" t="s">
        <v>75</v>
      </c>
      <c r="B189" s="182" t="s">
        <v>14</v>
      </c>
      <c r="C189" s="182">
        <v>62</v>
      </c>
      <c r="D189" s="182">
        <v>37</v>
      </c>
      <c r="E189" s="182">
        <v>49</v>
      </c>
      <c r="F189" s="182">
        <v>52</v>
      </c>
      <c r="H189" s="230">
        <f t="shared" si="21"/>
        <v>0.59677419354838712</v>
      </c>
      <c r="I189" s="230">
        <f t="shared" si="22"/>
        <v>0.79032258064516125</v>
      </c>
      <c r="J189" s="230">
        <f t="shared" si="23"/>
        <v>0.83870967741935487</v>
      </c>
    </row>
    <row r="190" spans="1:10" x14ac:dyDescent="0.25">
      <c r="A190" s="7" t="s">
        <v>88</v>
      </c>
      <c r="B190" s="182" t="s">
        <v>14</v>
      </c>
      <c r="C190" s="182">
        <v>19</v>
      </c>
      <c r="D190" s="182">
        <v>7</v>
      </c>
      <c r="E190" s="182">
        <v>10</v>
      </c>
      <c r="F190" s="182">
        <v>12</v>
      </c>
      <c r="H190" s="230">
        <f t="shared" si="21"/>
        <v>0.36842105263157893</v>
      </c>
      <c r="I190" s="230">
        <f t="shared" si="22"/>
        <v>0.52631578947368418</v>
      </c>
      <c r="J190" s="230">
        <f t="shared" si="23"/>
        <v>0.63157894736842102</v>
      </c>
    </row>
    <row r="191" spans="1:10" x14ac:dyDescent="0.25">
      <c r="A191" s="7" t="s">
        <v>112</v>
      </c>
      <c r="B191" s="182" t="s">
        <v>14</v>
      </c>
      <c r="C191" s="182">
        <v>13</v>
      </c>
      <c r="D191" s="182">
        <v>4</v>
      </c>
      <c r="E191" s="182">
        <v>7</v>
      </c>
      <c r="F191" s="182">
        <v>8</v>
      </c>
      <c r="H191" s="230">
        <f t="shared" si="21"/>
        <v>0.30769230769230771</v>
      </c>
      <c r="I191" s="230">
        <f t="shared" si="22"/>
        <v>0.53846153846153844</v>
      </c>
      <c r="J191" s="230">
        <f t="shared" si="23"/>
        <v>0.61538461538461542</v>
      </c>
    </row>
    <row r="192" spans="1:10" x14ac:dyDescent="0.25">
      <c r="A192" s="7" t="s">
        <v>136</v>
      </c>
      <c r="B192" s="182" t="s">
        <v>14</v>
      </c>
      <c r="C192" s="182"/>
      <c r="D192" s="182"/>
      <c r="E192" s="182"/>
      <c r="F192" s="182"/>
      <c r="H192" s="230">
        <v>0.28999999999999998</v>
      </c>
      <c r="I192" s="230">
        <v>0.51</v>
      </c>
      <c r="J192" s="230">
        <v>0.56000000000000005</v>
      </c>
    </row>
    <row r="193" spans="1:10" x14ac:dyDescent="0.25">
      <c r="A193" s="7" t="s">
        <v>76</v>
      </c>
      <c r="B193" s="182" t="s">
        <v>10</v>
      </c>
      <c r="C193" s="182">
        <v>25</v>
      </c>
      <c r="D193" s="182">
        <v>9</v>
      </c>
      <c r="E193" s="182">
        <v>15</v>
      </c>
      <c r="F193" s="182">
        <v>19</v>
      </c>
      <c r="H193" s="230">
        <f>D193/C193</f>
        <v>0.36</v>
      </c>
      <c r="I193" s="230">
        <f>E193/C193</f>
        <v>0.6</v>
      </c>
      <c r="J193" s="230">
        <f>F193/C193</f>
        <v>0.76</v>
      </c>
    </row>
    <row r="194" spans="1:10" x14ac:dyDescent="0.25">
      <c r="A194" s="7" t="s">
        <v>261</v>
      </c>
      <c r="B194" s="182" t="s">
        <v>158</v>
      </c>
      <c r="C194" s="182">
        <v>61</v>
      </c>
      <c r="D194" s="182">
        <v>0</v>
      </c>
      <c r="E194" s="182">
        <v>0</v>
      </c>
      <c r="F194" s="182">
        <v>0</v>
      </c>
    </row>
    <row r="195" spans="1:10" x14ac:dyDescent="0.25">
      <c r="A195" s="7" t="s">
        <v>261</v>
      </c>
      <c r="B195" s="182" t="s">
        <v>954</v>
      </c>
      <c r="C195" s="182">
        <v>126</v>
      </c>
      <c r="D195" s="182">
        <v>58</v>
      </c>
      <c r="E195" s="182">
        <v>81</v>
      </c>
      <c r="F195" s="182">
        <v>91</v>
      </c>
      <c r="H195" s="230">
        <f t="shared" ref="H195:H201" si="24">D195/C195</f>
        <v>0.46031746031746029</v>
      </c>
      <c r="I195" s="230">
        <f t="shared" ref="I195:I201" si="25">E195/C195</f>
        <v>0.6428571428571429</v>
      </c>
      <c r="J195" s="230">
        <f t="shared" ref="J195:J201" si="26">F195/C195</f>
        <v>0.72222222222222221</v>
      </c>
    </row>
    <row r="196" spans="1:10" x14ac:dyDescent="0.25">
      <c r="A196" s="7" t="s">
        <v>956</v>
      </c>
      <c r="B196" s="182" t="s">
        <v>14</v>
      </c>
      <c r="C196" s="182">
        <v>24</v>
      </c>
      <c r="D196" s="182">
        <v>16</v>
      </c>
      <c r="E196" s="182">
        <v>19</v>
      </c>
      <c r="F196" s="182">
        <v>21</v>
      </c>
      <c r="H196" s="230">
        <f t="shared" si="24"/>
        <v>0.66666666666666663</v>
      </c>
      <c r="I196" s="230">
        <f t="shared" si="25"/>
        <v>0.79166666666666663</v>
      </c>
      <c r="J196" s="230">
        <f t="shared" si="26"/>
        <v>0.875</v>
      </c>
    </row>
    <row r="197" spans="1:10" x14ac:dyDescent="0.25">
      <c r="A197" s="7" t="s">
        <v>957</v>
      </c>
      <c r="B197" s="182" t="s">
        <v>14</v>
      </c>
      <c r="C197" s="182">
        <v>7</v>
      </c>
      <c r="D197" s="182">
        <v>7</v>
      </c>
      <c r="E197" s="182">
        <v>7</v>
      </c>
      <c r="F197" s="182">
        <v>7</v>
      </c>
      <c r="H197" s="230">
        <f t="shared" si="24"/>
        <v>1</v>
      </c>
      <c r="I197" s="230">
        <f t="shared" si="25"/>
        <v>1</v>
      </c>
      <c r="J197" s="230">
        <f t="shared" si="26"/>
        <v>1</v>
      </c>
    </row>
    <row r="198" spans="1:10" x14ac:dyDescent="0.25">
      <c r="A198" s="7" t="s">
        <v>953</v>
      </c>
      <c r="B198" s="182" t="s">
        <v>158</v>
      </c>
      <c r="C198" s="182">
        <v>33</v>
      </c>
      <c r="D198" s="182">
        <v>18</v>
      </c>
      <c r="E198" s="182">
        <v>22</v>
      </c>
      <c r="F198" s="182">
        <v>28</v>
      </c>
      <c r="H198" s="230">
        <f t="shared" si="24"/>
        <v>0.54545454545454541</v>
      </c>
      <c r="I198" s="230">
        <f t="shared" si="25"/>
        <v>0.66666666666666663</v>
      </c>
      <c r="J198" s="230">
        <f t="shared" si="26"/>
        <v>0.84848484848484851</v>
      </c>
    </row>
    <row r="199" spans="1:10" x14ac:dyDescent="0.25">
      <c r="A199" s="219" t="s">
        <v>958</v>
      </c>
      <c r="B199" s="220" t="s">
        <v>158</v>
      </c>
      <c r="C199" s="182">
        <v>6</v>
      </c>
      <c r="D199" s="182">
        <v>3</v>
      </c>
      <c r="E199" s="182">
        <v>5</v>
      </c>
      <c r="F199" s="182">
        <v>6</v>
      </c>
      <c r="H199" s="230">
        <f t="shared" si="24"/>
        <v>0.5</v>
      </c>
      <c r="I199" s="230">
        <f t="shared" si="25"/>
        <v>0.83333333333333337</v>
      </c>
      <c r="J199" s="230">
        <f t="shared" si="26"/>
        <v>1</v>
      </c>
    </row>
    <row r="200" spans="1:10" x14ac:dyDescent="0.25">
      <c r="A200" s="7" t="s">
        <v>958</v>
      </c>
      <c r="B200" s="182" t="s">
        <v>10</v>
      </c>
      <c r="C200" s="182">
        <v>27</v>
      </c>
      <c r="D200" s="182">
        <v>3</v>
      </c>
      <c r="E200" s="182">
        <v>9</v>
      </c>
      <c r="F200" s="182">
        <v>11</v>
      </c>
      <c r="H200" s="230">
        <f t="shared" si="24"/>
        <v>0.1111111111111111</v>
      </c>
      <c r="I200" s="230">
        <f t="shared" si="25"/>
        <v>0.33333333333333331</v>
      </c>
      <c r="J200" s="230">
        <f t="shared" si="26"/>
        <v>0.40740740740740738</v>
      </c>
    </row>
    <row r="201" spans="1:10" x14ac:dyDescent="0.25">
      <c r="A201" s="7" t="s">
        <v>955</v>
      </c>
      <c r="B201" s="182" t="s">
        <v>14</v>
      </c>
      <c r="C201" s="182">
        <v>59</v>
      </c>
      <c r="D201" s="182">
        <v>58</v>
      </c>
      <c r="E201" s="182">
        <v>59</v>
      </c>
      <c r="F201" s="182">
        <v>59</v>
      </c>
      <c r="H201" s="230">
        <f t="shared" si="24"/>
        <v>0.98305084745762716</v>
      </c>
      <c r="I201" s="230">
        <f t="shared" si="25"/>
        <v>1</v>
      </c>
      <c r="J201" s="230">
        <f t="shared" si="26"/>
        <v>1</v>
      </c>
    </row>
    <row r="203" spans="1:10" x14ac:dyDescent="0.25">
      <c r="C203" s="182">
        <f>SUM(C2:C201)</f>
        <v>10522</v>
      </c>
      <c r="D203" s="182">
        <f>SUM(D2:D201)</f>
        <v>6078</v>
      </c>
      <c r="E203" s="182">
        <f>SUM(E2:E201)</f>
        <v>7807</v>
      </c>
      <c r="F203" s="182">
        <f>SUM(F2:F201)</f>
        <v>8380</v>
      </c>
      <c r="H203" s="230">
        <f>AVERAGE(H2:H201)</f>
        <v>0.51366142840173734</v>
      </c>
      <c r="I203" s="230">
        <f>AVERAGE(I2:I201)</f>
        <v>0.69554811851000442</v>
      </c>
      <c r="J203" s="230">
        <f>AVERAGE(J2:J201)</f>
        <v>0.76627874437366983</v>
      </c>
    </row>
    <row r="204" spans="1:10" x14ac:dyDescent="0.25">
      <c r="C204" s="232">
        <f>C203/C203</f>
        <v>1</v>
      </c>
      <c r="D204" s="232">
        <f>D203/C203</f>
        <v>0.57764683520243298</v>
      </c>
      <c r="E204" s="232">
        <f>E203/C203</f>
        <v>0.74196920737502381</v>
      </c>
      <c r="F204" s="232">
        <f>F203/C203</f>
        <v>0.79642653487930049</v>
      </c>
    </row>
    <row r="205" spans="1:10" x14ac:dyDescent="0.25">
      <c r="C205" s="232"/>
      <c r="D205" s="232">
        <f>D204</f>
        <v>0.57764683520243298</v>
      </c>
      <c r="E205" s="232">
        <f>E204-D204</f>
        <v>0.16432237217259082</v>
      </c>
      <c r="F205" s="232">
        <f>F204-E204</f>
        <v>5.4457327504276676E-2</v>
      </c>
    </row>
    <row r="206" spans="1:10" ht="15.75" thickBot="1" x14ac:dyDescent="0.3"/>
    <row r="207" spans="1:10" ht="120" x14ac:dyDescent="0.25">
      <c r="D207" s="233" t="s">
        <v>995</v>
      </c>
      <c r="E207" s="234" t="s">
        <v>996</v>
      </c>
      <c r="F207" s="234" t="s">
        <v>997</v>
      </c>
      <c r="G207" s="235" t="s">
        <v>998</v>
      </c>
    </row>
    <row r="208" spans="1:10" ht="15.75" thickBot="1" x14ac:dyDescent="0.3">
      <c r="D208" s="236">
        <f>D205</f>
        <v>0.57764683520243298</v>
      </c>
      <c r="E208" s="237">
        <f>E205</f>
        <v>0.16432237217259082</v>
      </c>
      <c r="F208" s="237">
        <f>F205</f>
        <v>5.4457327504276676E-2</v>
      </c>
      <c r="G208" s="238">
        <f>1-D208-E208-F208</f>
        <v>0.20357346512069951</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4"/>
  <sheetViews>
    <sheetView workbookViewId="0">
      <selection activeCell="B26" sqref="B26"/>
    </sheetView>
  </sheetViews>
  <sheetFormatPr defaultRowHeight="15" x14ac:dyDescent="0.25"/>
  <cols>
    <col min="1" max="1" width="47.7109375" customWidth="1"/>
    <col min="2" max="2" width="47.85546875" customWidth="1"/>
    <col min="3" max="3" width="20" style="207" customWidth="1"/>
  </cols>
  <sheetData>
    <row r="1" spans="1:3" x14ac:dyDescent="0.25">
      <c r="A1" s="205" t="s">
        <v>3</v>
      </c>
      <c r="B1" s="205" t="s">
        <v>4</v>
      </c>
      <c r="C1" s="206" t="s">
        <v>876</v>
      </c>
    </row>
    <row r="2" spans="1:3" x14ac:dyDescent="0.25">
      <c r="A2" t="s">
        <v>227</v>
      </c>
      <c r="B2" s="207" t="s">
        <v>14</v>
      </c>
      <c r="C2" s="207">
        <v>5</v>
      </c>
    </row>
    <row r="3" spans="1:3" x14ac:dyDescent="0.25">
      <c r="A3" t="s">
        <v>59</v>
      </c>
      <c r="B3" s="207" t="s">
        <v>231</v>
      </c>
      <c r="C3" s="207">
        <v>6</v>
      </c>
    </row>
    <row r="4" spans="1:3" x14ac:dyDescent="0.25">
      <c r="A4" t="s">
        <v>59</v>
      </c>
      <c r="B4" s="207" t="s">
        <v>10</v>
      </c>
      <c r="C4" s="207">
        <v>26</v>
      </c>
    </row>
    <row r="5" spans="1:3" x14ac:dyDescent="0.25">
      <c r="A5" t="s">
        <v>59</v>
      </c>
      <c r="B5" s="207" t="s">
        <v>14</v>
      </c>
      <c r="C5" s="207">
        <v>27</v>
      </c>
    </row>
    <row r="6" spans="1:3" x14ac:dyDescent="0.25">
      <c r="A6" t="s">
        <v>115</v>
      </c>
      <c r="B6" s="207" t="s">
        <v>14</v>
      </c>
      <c r="C6" s="207">
        <v>6</v>
      </c>
    </row>
    <row r="7" spans="1:3" x14ac:dyDescent="0.25">
      <c r="A7" t="s">
        <v>109</v>
      </c>
      <c r="B7" s="207" t="s">
        <v>14</v>
      </c>
      <c r="C7" s="207">
        <v>30</v>
      </c>
    </row>
    <row r="8" spans="1:3" x14ac:dyDescent="0.25">
      <c r="A8" t="s">
        <v>124</v>
      </c>
      <c r="B8" s="207" t="s">
        <v>14</v>
      </c>
      <c r="C8" s="207">
        <v>5</v>
      </c>
    </row>
    <row r="9" spans="1:3" x14ac:dyDescent="0.25">
      <c r="A9" t="s">
        <v>56</v>
      </c>
      <c r="B9" s="207" t="s">
        <v>14</v>
      </c>
      <c r="C9" s="207">
        <v>7</v>
      </c>
    </row>
    <row r="10" spans="1:3" x14ac:dyDescent="0.25">
      <c r="A10" t="s">
        <v>150</v>
      </c>
      <c r="B10" s="207" t="s">
        <v>14</v>
      </c>
      <c r="C10" s="207">
        <v>5</v>
      </c>
    </row>
    <row r="11" spans="1:3" x14ac:dyDescent="0.25">
      <c r="A11" t="s">
        <v>878</v>
      </c>
      <c r="B11" s="207" t="s">
        <v>14</v>
      </c>
      <c r="C11" s="207">
        <v>7</v>
      </c>
    </row>
    <row r="12" spans="1:3" x14ac:dyDescent="0.25">
      <c r="A12" t="s">
        <v>879</v>
      </c>
      <c r="B12" s="207" t="s">
        <v>14</v>
      </c>
      <c r="C12" s="207">
        <v>49</v>
      </c>
    </row>
    <row r="13" spans="1:3" x14ac:dyDescent="0.25">
      <c r="A13" t="s">
        <v>106</v>
      </c>
      <c r="B13" s="207" t="s">
        <v>14</v>
      </c>
      <c r="C13" s="207">
        <v>8</v>
      </c>
    </row>
    <row r="14" spans="1:3" x14ac:dyDescent="0.25">
      <c r="A14" t="s">
        <v>110</v>
      </c>
      <c r="B14" s="207" t="s">
        <v>14</v>
      </c>
      <c r="C14" s="207">
        <v>7</v>
      </c>
    </row>
    <row r="15" spans="1:3" x14ac:dyDescent="0.25">
      <c r="A15" t="s">
        <v>138</v>
      </c>
      <c r="B15" s="207" t="s">
        <v>14</v>
      </c>
      <c r="C15" s="207">
        <v>11</v>
      </c>
    </row>
    <row r="16" spans="1:3" x14ac:dyDescent="0.25">
      <c r="A16" t="s">
        <v>193</v>
      </c>
      <c r="B16" s="207" t="s">
        <v>14</v>
      </c>
      <c r="C16" s="207">
        <v>5</v>
      </c>
    </row>
    <row r="17" spans="1:3" x14ac:dyDescent="0.25">
      <c r="A17" t="s">
        <v>112</v>
      </c>
      <c r="B17" s="207" t="s">
        <v>14</v>
      </c>
      <c r="C17" s="207">
        <v>7</v>
      </c>
    </row>
    <row r="18" spans="1:3" x14ac:dyDescent="0.25">
      <c r="A18" t="s">
        <v>142</v>
      </c>
      <c r="B18" s="207" t="s">
        <v>14</v>
      </c>
      <c r="C18" s="207">
        <v>11</v>
      </c>
    </row>
    <row r="19" spans="1:3" x14ac:dyDescent="0.25">
      <c r="A19" t="s">
        <v>175</v>
      </c>
      <c r="B19" s="207" t="s">
        <v>14</v>
      </c>
      <c r="C19" s="207">
        <v>5</v>
      </c>
    </row>
    <row r="20" spans="1:3" x14ac:dyDescent="0.25">
      <c r="A20" t="s">
        <v>57</v>
      </c>
      <c r="B20" s="207" t="s">
        <v>14</v>
      </c>
      <c r="C20" s="207">
        <v>6</v>
      </c>
    </row>
    <row r="21" spans="1:3" x14ac:dyDescent="0.25">
      <c r="A21" t="s">
        <v>24</v>
      </c>
      <c r="B21" s="207" t="s">
        <v>14</v>
      </c>
      <c r="C21" s="207">
        <v>5</v>
      </c>
    </row>
    <row r="22" spans="1:3" x14ac:dyDescent="0.25">
      <c r="A22" t="s">
        <v>123</v>
      </c>
      <c r="B22" s="207" t="s">
        <v>14</v>
      </c>
      <c r="C22" s="207">
        <v>9</v>
      </c>
    </row>
    <row r="23" spans="1:3" x14ac:dyDescent="0.25">
      <c r="A23" t="s">
        <v>181</v>
      </c>
      <c r="B23" s="207" t="s">
        <v>14</v>
      </c>
      <c r="C23" s="207">
        <v>7</v>
      </c>
    </row>
    <row r="24" spans="1:3" x14ac:dyDescent="0.25">
      <c r="A24" t="s">
        <v>91</v>
      </c>
      <c r="B24" s="207" t="s">
        <v>14</v>
      </c>
      <c r="C24" s="207">
        <v>9</v>
      </c>
    </row>
    <row r="25" spans="1:3" x14ac:dyDescent="0.25">
      <c r="A25" t="s">
        <v>147</v>
      </c>
      <c r="B25" s="207" t="s">
        <v>14</v>
      </c>
      <c r="C25" s="207">
        <v>6</v>
      </c>
    </row>
    <row r="26" spans="1:3" x14ac:dyDescent="0.25">
      <c r="A26" t="s">
        <v>107</v>
      </c>
      <c r="B26" s="207" t="s">
        <v>108</v>
      </c>
      <c r="C26" s="207">
        <v>4</v>
      </c>
    </row>
    <row r="27" spans="1:3" x14ac:dyDescent="0.25">
      <c r="A27" t="s">
        <v>67</v>
      </c>
      <c r="B27" s="207" t="s">
        <v>14</v>
      </c>
      <c r="C27" s="207">
        <v>9</v>
      </c>
    </row>
    <row r="28" spans="1:3" x14ac:dyDescent="0.25">
      <c r="A28" t="s">
        <v>148</v>
      </c>
      <c r="B28" s="207" t="s">
        <v>14</v>
      </c>
      <c r="C28" s="207">
        <v>5</v>
      </c>
    </row>
    <row r="29" spans="1:3" x14ac:dyDescent="0.25">
      <c r="A29" t="s">
        <v>167</v>
      </c>
      <c r="B29" s="207" t="s">
        <v>180</v>
      </c>
      <c r="C29" s="207">
        <v>48</v>
      </c>
    </row>
    <row r="30" spans="1:3" x14ac:dyDescent="0.25">
      <c r="A30" t="s">
        <v>167</v>
      </c>
      <c r="B30" s="207" t="s">
        <v>158</v>
      </c>
      <c r="C30" s="207">
        <v>48</v>
      </c>
    </row>
    <row r="31" spans="1:3" x14ac:dyDescent="0.25">
      <c r="A31" t="s">
        <v>80</v>
      </c>
      <c r="B31" s="207" t="s">
        <v>14</v>
      </c>
      <c r="C31" s="207">
        <v>9</v>
      </c>
    </row>
    <row r="32" spans="1:3" x14ac:dyDescent="0.25">
      <c r="A32" t="s">
        <v>153</v>
      </c>
      <c r="B32" s="207" t="s">
        <v>14</v>
      </c>
      <c r="C32" s="207">
        <v>4</v>
      </c>
    </row>
    <row r="33" spans="1:3" x14ac:dyDescent="0.25">
      <c r="A33" t="s">
        <v>54</v>
      </c>
      <c r="B33" s="207" t="s">
        <v>14</v>
      </c>
      <c r="C33" s="207">
        <v>8</v>
      </c>
    </row>
    <row r="34" spans="1:3" x14ac:dyDescent="0.25">
      <c r="A34" t="s">
        <v>145</v>
      </c>
      <c r="B34" s="207" t="s">
        <v>14</v>
      </c>
      <c r="C34" s="207">
        <v>8</v>
      </c>
    </row>
    <row r="35" spans="1:3" x14ac:dyDescent="0.25">
      <c r="A35" t="s">
        <v>880</v>
      </c>
      <c r="B35" s="207" t="s">
        <v>14</v>
      </c>
      <c r="C35" s="207">
        <v>67</v>
      </c>
    </row>
    <row r="36" spans="1:3" x14ac:dyDescent="0.25">
      <c r="A36" t="s">
        <v>880</v>
      </c>
      <c r="B36" s="207" t="s">
        <v>881</v>
      </c>
      <c r="C36" s="207">
        <v>67</v>
      </c>
    </row>
    <row r="37" spans="1:3" x14ac:dyDescent="0.25">
      <c r="A37" t="s">
        <v>76</v>
      </c>
      <c r="B37" s="207" t="s">
        <v>10</v>
      </c>
      <c r="C37" s="207">
        <v>7</v>
      </c>
    </row>
    <row r="38" spans="1:3" x14ac:dyDescent="0.25">
      <c r="A38" t="s">
        <v>76</v>
      </c>
      <c r="B38" s="207" t="s">
        <v>77</v>
      </c>
      <c r="C38" s="207">
        <v>8</v>
      </c>
    </row>
    <row r="39" spans="1:3" x14ac:dyDescent="0.25">
      <c r="A39" t="s">
        <v>76</v>
      </c>
      <c r="B39" s="207" t="s">
        <v>105</v>
      </c>
      <c r="C39" s="207">
        <v>9</v>
      </c>
    </row>
    <row r="40" spans="1:3" x14ac:dyDescent="0.25">
      <c r="A40" t="s">
        <v>76</v>
      </c>
      <c r="B40" s="207" t="s">
        <v>14</v>
      </c>
      <c r="C40" s="207">
        <v>10</v>
      </c>
    </row>
    <row r="41" spans="1:3" x14ac:dyDescent="0.25">
      <c r="A41" t="s">
        <v>52</v>
      </c>
      <c r="B41" s="207" t="s">
        <v>14</v>
      </c>
      <c r="C41" s="207">
        <v>4</v>
      </c>
    </row>
    <row r="42" spans="1:3" x14ac:dyDescent="0.25">
      <c r="A42" t="s">
        <v>20</v>
      </c>
      <c r="B42" s="207" t="s">
        <v>14</v>
      </c>
      <c r="C42" s="207">
        <v>5</v>
      </c>
    </row>
    <row r="43" spans="1:3" x14ac:dyDescent="0.25">
      <c r="A43" t="s">
        <v>171</v>
      </c>
      <c r="B43" s="207" t="s">
        <v>14</v>
      </c>
      <c r="C43" s="207">
        <v>8</v>
      </c>
    </row>
    <row r="44" spans="1:3" x14ac:dyDescent="0.25">
      <c r="A44" t="s">
        <v>357</v>
      </c>
      <c r="B44" s="207" t="s">
        <v>14</v>
      </c>
      <c r="C44" s="207">
        <v>5</v>
      </c>
    </row>
    <row r="45" spans="1:3" x14ac:dyDescent="0.25">
      <c r="A45" t="s">
        <v>152</v>
      </c>
      <c r="B45" s="207" t="s">
        <v>14</v>
      </c>
      <c r="C45" s="207">
        <v>11</v>
      </c>
    </row>
    <row r="46" spans="1:3" x14ac:dyDescent="0.25">
      <c r="A46" t="s">
        <v>78</v>
      </c>
      <c r="B46" s="207" t="s">
        <v>14</v>
      </c>
      <c r="C46" s="207">
        <v>7</v>
      </c>
    </row>
    <row r="47" spans="1:3" x14ac:dyDescent="0.25">
      <c r="A47" t="s">
        <v>32</v>
      </c>
      <c r="B47" s="207" t="s">
        <v>14</v>
      </c>
      <c r="C47" s="207">
        <v>14</v>
      </c>
    </row>
    <row r="48" spans="1:3" x14ac:dyDescent="0.25">
      <c r="A48" t="s">
        <v>178</v>
      </c>
      <c r="B48" s="207" t="s">
        <v>14</v>
      </c>
      <c r="C48" s="207">
        <v>9</v>
      </c>
    </row>
    <row r="49" spans="1:3" x14ac:dyDescent="0.25">
      <c r="A49" t="s">
        <v>15</v>
      </c>
      <c r="B49" s="207" t="s">
        <v>14</v>
      </c>
      <c r="C49" s="207">
        <v>13</v>
      </c>
    </row>
    <row r="50" spans="1:3" x14ac:dyDescent="0.25">
      <c r="A50" t="s">
        <v>882</v>
      </c>
      <c r="B50" s="207" t="s">
        <v>14</v>
      </c>
      <c r="C50" s="207">
        <v>6</v>
      </c>
    </row>
    <row r="51" spans="1:3" x14ac:dyDescent="0.25">
      <c r="A51" t="s">
        <v>23</v>
      </c>
      <c r="B51" s="207" t="s">
        <v>14</v>
      </c>
      <c r="C51" s="207">
        <v>22</v>
      </c>
    </row>
    <row r="52" spans="1:3" x14ac:dyDescent="0.25">
      <c r="A52" t="s">
        <v>84</v>
      </c>
      <c r="B52" s="207" t="s">
        <v>14</v>
      </c>
      <c r="C52" s="207">
        <v>5</v>
      </c>
    </row>
    <row r="53" spans="1:3" x14ac:dyDescent="0.25">
      <c r="A53" t="s">
        <v>90</v>
      </c>
      <c r="B53" s="207" t="s">
        <v>14</v>
      </c>
      <c r="C53" s="207">
        <v>5</v>
      </c>
    </row>
    <row r="54" spans="1:3" x14ac:dyDescent="0.25">
      <c r="A54" s="208" t="s">
        <v>159</v>
      </c>
      <c r="B54" s="209" t="s">
        <v>14</v>
      </c>
      <c r="C54" s="207">
        <v>5</v>
      </c>
    </row>
    <row r="55" spans="1:3" x14ac:dyDescent="0.25">
      <c r="A55" t="s">
        <v>99</v>
      </c>
      <c r="B55" s="207" t="s">
        <v>14</v>
      </c>
      <c r="C55" s="207">
        <v>13</v>
      </c>
    </row>
    <row r="56" spans="1:3" x14ac:dyDescent="0.25">
      <c r="A56" t="s">
        <v>64</v>
      </c>
      <c r="B56" s="207" t="s">
        <v>35</v>
      </c>
      <c r="C56" s="207">
        <v>52</v>
      </c>
    </row>
    <row r="57" spans="1:3" x14ac:dyDescent="0.25">
      <c r="A57" t="s">
        <v>161</v>
      </c>
      <c r="B57" s="207" t="s">
        <v>35</v>
      </c>
      <c r="C57" s="207">
        <v>9</v>
      </c>
    </row>
    <row r="58" spans="1:3" x14ac:dyDescent="0.25">
      <c r="A58" t="s">
        <v>183</v>
      </c>
      <c r="B58" s="207" t="s">
        <v>35</v>
      </c>
      <c r="C58" s="207">
        <v>5</v>
      </c>
    </row>
    <row r="59" spans="1:3" x14ac:dyDescent="0.25">
      <c r="A59" t="s">
        <v>883</v>
      </c>
      <c r="B59" s="207" t="s">
        <v>35</v>
      </c>
      <c r="C59" s="207">
        <v>14</v>
      </c>
    </row>
    <row r="60" spans="1:3" x14ac:dyDescent="0.25">
      <c r="A60" t="s">
        <v>953</v>
      </c>
      <c r="B60" s="207" t="s">
        <v>158</v>
      </c>
      <c r="C60" s="207">
        <v>8</v>
      </c>
    </row>
    <row r="61" spans="1:3" x14ac:dyDescent="0.25">
      <c r="A61" t="s">
        <v>133</v>
      </c>
      <c r="B61" s="207" t="s">
        <v>12</v>
      </c>
      <c r="C61" s="207">
        <v>9</v>
      </c>
    </row>
    <row r="62" spans="1:3" x14ac:dyDescent="0.25">
      <c r="A62" t="s">
        <v>580</v>
      </c>
      <c r="B62" s="207" t="s">
        <v>14</v>
      </c>
      <c r="C62" s="207">
        <v>5</v>
      </c>
    </row>
    <row r="63" spans="1:3" x14ac:dyDescent="0.25">
      <c r="A63" t="s">
        <v>259</v>
      </c>
      <c r="B63" s="207" t="s">
        <v>14</v>
      </c>
      <c r="C63" s="207">
        <v>8</v>
      </c>
    </row>
    <row r="64" spans="1:3" x14ac:dyDescent="0.25">
      <c r="A64" t="s">
        <v>114</v>
      </c>
      <c r="B64" s="207" t="s">
        <v>14</v>
      </c>
      <c r="C64" s="207">
        <v>26</v>
      </c>
    </row>
    <row r="65" spans="1:3" x14ac:dyDescent="0.25">
      <c r="A65" t="s">
        <v>68</v>
      </c>
      <c r="B65" s="207" t="s">
        <v>14</v>
      </c>
      <c r="C65" s="207">
        <v>6</v>
      </c>
    </row>
    <row r="66" spans="1:3" x14ac:dyDescent="0.25">
      <c r="A66" t="s">
        <v>261</v>
      </c>
      <c r="B66" s="207" t="s">
        <v>158</v>
      </c>
      <c r="C66" s="207">
        <v>8</v>
      </c>
    </row>
    <row r="67" spans="1:3" x14ac:dyDescent="0.25">
      <c r="A67" t="s">
        <v>261</v>
      </c>
      <c r="B67" s="207" t="s">
        <v>954</v>
      </c>
      <c r="C67" s="207">
        <v>14</v>
      </c>
    </row>
    <row r="68" spans="1:3" x14ac:dyDescent="0.25">
      <c r="A68" t="s">
        <v>261</v>
      </c>
      <c r="B68" s="207" t="s">
        <v>10</v>
      </c>
      <c r="C68" s="207">
        <v>16</v>
      </c>
    </row>
    <row r="69" spans="1:3" x14ac:dyDescent="0.25">
      <c r="A69" t="s">
        <v>63</v>
      </c>
      <c r="B69" s="207" t="s">
        <v>14</v>
      </c>
      <c r="C69" s="207">
        <v>6</v>
      </c>
    </row>
    <row r="70" spans="1:3" x14ac:dyDescent="0.25">
      <c r="A70" t="s">
        <v>98</v>
      </c>
      <c r="B70" s="207" t="s">
        <v>14</v>
      </c>
      <c r="C70" s="207">
        <v>6</v>
      </c>
    </row>
    <row r="71" spans="1:3" x14ac:dyDescent="0.25">
      <c r="A71" t="s">
        <v>139</v>
      </c>
      <c r="B71" s="207" t="s">
        <v>14</v>
      </c>
      <c r="C71" s="207">
        <v>7</v>
      </c>
    </row>
    <row r="72" spans="1:3" x14ac:dyDescent="0.25">
      <c r="A72" t="s">
        <v>141</v>
      </c>
      <c r="B72" s="207" t="s">
        <v>14</v>
      </c>
      <c r="C72" s="207">
        <v>4</v>
      </c>
    </row>
    <row r="73" spans="1:3" x14ac:dyDescent="0.25">
      <c r="A73" t="s">
        <v>39</v>
      </c>
      <c r="B73" s="207" t="s">
        <v>14</v>
      </c>
      <c r="C73" s="207">
        <v>6</v>
      </c>
    </row>
    <row r="74" spans="1:3" x14ac:dyDescent="0.25">
      <c r="A74" t="s">
        <v>884</v>
      </c>
      <c r="B74" s="207" t="s">
        <v>14</v>
      </c>
      <c r="C74" s="207">
        <v>5</v>
      </c>
    </row>
    <row r="75" spans="1:3" x14ac:dyDescent="0.25">
      <c r="A75" t="s">
        <v>89</v>
      </c>
      <c r="B75" s="207" t="s">
        <v>14</v>
      </c>
      <c r="C75" s="207">
        <v>6</v>
      </c>
    </row>
    <row r="76" spans="1:3" x14ac:dyDescent="0.25">
      <c r="A76" t="s">
        <v>263</v>
      </c>
      <c r="B76" s="207" t="s">
        <v>14</v>
      </c>
      <c r="C76" s="207">
        <v>6</v>
      </c>
    </row>
    <row r="77" spans="1:3" x14ac:dyDescent="0.25">
      <c r="A77" t="s">
        <v>176</v>
      </c>
      <c r="B77" s="207" t="s">
        <v>177</v>
      </c>
      <c r="C77" s="207">
        <v>5</v>
      </c>
    </row>
    <row r="78" spans="1:3" x14ac:dyDescent="0.25">
      <c r="A78" t="s">
        <v>11</v>
      </c>
      <c r="B78" s="207" t="s">
        <v>12</v>
      </c>
      <c r="C78" s="207">
        <v>6</v>
      </c>
    </row>
    <row r="79" spans="1:3" x14ac:dyDescent="0.25">
      <c r="A79" t="s">
        <v>29</v>
      </c>
      <c r="B79" s="207" t="s">
        <v>14</v>
      </c>
      <c r="C79" s="207">
        <v>6</v>
      </c>
    </row>
    <row r="80" spans="1:3" x14ac:dyDescent="0.25">
      <c r="A80" t="s">
        <v>113</v>
      </c>
      <c r="B80" s="207" t="s">
        <v>14</v>
      </c>
      <c r="C80" s="207">
        <v>6</v>
      </c>
    </row>
    <row r="81" spans="1:3" x14ac:dyDescent="0.25">
      <c r="A81" t="s">
        <v>60</v>
      </c>
      <c r="B81" s="207" t="s">
        <v>85</v>
      </c>
      <c r="C81" s="207">
        <v>53</v>
      </c>
    </row>
    <row r="82" spans="1:3" x14ac:dyDescent="0.25">
      <c r="A82" t="s">
        <v>60</v>
      </c>
      <c r="B82" s="207" t="s">
        <v>61</v>
      </c>
      <c r="C82" s="207">
        <v>59</v>
      </c>
    </row>
    <row r="83" spans="1:3" x14ac:dyDescent="0.25">
      <c r="A83" t="s">
        <v>128</v>
      </c>
      <c r="B83" s="207" t="s">
        <v>14</v>
      </c>
      <c r="C83" s="207">
        <v>5</v>
      </c>
    </row>
    <row r="84" spans="1:3" x14ac:dyDescent="0.25">
      <c r="A84" t="s">
        <v>120</v>
      </c>
      <c r="B84" s="207" t="s">
        <v>14</v>
      </c>
      <c r="C84" s="207">
        <v>44</v>
      </c>
    </row>
    <row r="85" spans="1:3" x14ac:dyDescent="0.25">
      <c r="A85" t="s">
        <v>51</v>
      </c>
      <c r="B85" s="207" t="s">
        <v>14</v>
      </c>
      <c r="C85" s="207">
        <v>13</v>
      </c>
    </row>
    <row r="86" spans="1:3" x14ac:dyDescent="0.25">
      <c r="A86" t="s">
        <v>201</v>
      </c>
      <c r="B86" s="207" t="s">
        <v>14</v>
      </c>
      <c r="C86" s="207">
        <v>12</v>
      </c>
    </row>
    <row r="87" spans="1:3" x14ac:dyDescent="0.25">
      <c r="A87" t="s">
        <v>129</v>
      </c>
      <c r="B87" s="207" t="s">
        <v>14</v>
      </c>
      <c r="C87" s="207">
        <v>7</v>
      </c>
    </row>
    <row r="88" spans="1:3" x14ac:dyDescent="0.25">
      <c r="A88" t="s">
        <v>33</v>
      </c>
      <c r="B88" s="207" t="s">
        <v>14</v>
      </c>
      <c r="C88" s="207">
        <v>7</v>
      </c>
    </row>
    <row r="89" spans="1:3" x14ac:dyDescent="0.25">
      <c r="A89" t="s">
        <v>885</v>
      </c>
      <c r="B89" s="207" t="s">
        <v>14</v>
      </c>
      <c r="C89" s="207">
        <v>5</v>
      </c>
    </row>
    <row r="90" spans="1:3" x14ac:dyDescent="0.25">
      <c r="A90" t="s">
        <v>30</v>
      </c>
      <c r="B90" s="207" t="s">
        <v>14</v>
      </c>
      <c r="C90" s="207">
        <v>7</v>
      </c>
    </row>
    <row r="91" spans="1:3" x14ac:dyDescent="0.25">
      <c r="A91" t="s">
        <v>43</v>
      </c>
      <c r="B91" s="207" t="s">
        <v>14</v>
      </c>
      <c r="C91" s="207">
        <v>9</v>
      </c>
    </row>
    <row r="92" spans="1:3" x14ac:dyDescent="0.25">
      <c r="A92" t="s">
        <v>266</v>
      </c>
      <c r="B92" s="207" t="s">
        <v>10</v>
      </c>
      <c r="C92" s="207">
        <v>21</v>
      </c>
    </row>
    <row r="93" spans="1:3" x14ac:dyDescent="0.25">
      <c r="A93" t="s">
        <v>165</v>
      </c>
      <c r="B93" s="207" t="s">
        <v>166</v>
      </c>
      <c r="C93" s="207">
        <v>14</v>
      </c>
    </row>
    <row r="94" spans="1:3" x14ac:dyDescent="0.25">
      <c r="A94" t="s">
        <v>165</v>
      </c>
      <c r="B94" s="207" t="s">
        <v>202</v>
      </c>
      <c r="C94" s="207">
        <v>15</v>
      </c>
    </row>
    <row r="95" spans="1:3" x14ac:dyDescent="0.25">
      <c r="A95" t="s">
        <v>165</v>
      </c>
      <c r="B95" s="207" t="s">
        <v>14</v>
      </c>
      <c r="C95" s="207">
        <v>15</v>
      </c>
    </row>
    <row r="96" spans="1:3" x14ac:dyDescent="0.25">
      <c r="A96" t="s">
        <v>955</v>
      </c>
      <c r="B96" s="207" t="s">
        <v>14</v>
      </c>
      <c r="C96" s="207">
        <v>20</v>
      </c>
    </row>
    <row r="97" spans="1:3" x14ac:dyDescent="0.25">
      <c r="A97" t="s">
        <v>140</v>
      </c>
      <c r="B97" s="207" t="s">
        <v>14</v>
      </c>
      <c r="C97" s="207">
        <v>15</v>
      </c>
    </row>
    <row r="98" spans="1:3" x14ac:dyDescent="0.25">
      <c r="A98" t="s">
        <v>81</v>
      </c>
      <c r="B98" s="207" t="s">
        <v>10</v>
      </c>
      <c r="C98" s="207">
        <v>16</v>
      </c>
    </row>
    <row r="99" spans="1:3" x14ac:dyDescent="0.25">
      <c r="A99" t="s">
        <v>74</v>
      </c>
      <c r="B99" s="207" t="s">
        <v>14</v>
      </c>
      <c r="C99" s="207">
        <v>26</v>
      </c>
    </row>
    <row r="100" spans="1:3" x14ac:dyDescent="0.25">
      <c r="A100" t="s">
        <v>127</v>
      </c>
      <c r="B100" s="207" t="s">
        <v>14</v>
      </c>
      <c r="C100" s="207">
        <v>7</v>
      </c>
    </row>
    <row r="101" spans="1:3" x14ac:dyDescent="0.25">
      <c r="A101" t="s">
        <v>135</v>
      </c>
      <c r="B101" s="207" t="s">
        <v>14</v>
      </c>
      <c r="C101" s="207">
        <v>5</v>
      </c>
    </row>
    <row r="102" spans="1:3" x14ac:dyDescent="0.25">
      <c r="A102" t="s">
        <v>102</v>
      </c>
      <c r="B102" s="207" t="s">
        <v>14</v>
      </c>
      <c r="C102" s="207">
        <v>5</v>
      </c>
    </row>
    <row r="103" spans="1:3" x14ac:dyDescent="0.25">
      <c r="A103" t="s">
        <v>118</v>
      </c>
      <c r="B103" s="207" t="s">
        <v>14</v>
      </c>
      <c r="C103" s="207">
        <v>5</v>
      </c>
    </row>
    <row r="104" spans="1:3" x14ac:dyDescent="0.25">
      <c r="A104" t="s">
        <v>886</v>
      </c>
      <c r="B104" s="207" t="s">
        <v>14</v>
      </c>
      <c r="C104" s="207">
        <v>7</v>
      </c>
    </row>
    <row r="105" spans="1:3" x14ac:dyDescent="0.25">
      <c r="A105" t="s">
        <v>83</v>
      </c>
      <c r="B105" s="207" t="s">
        <v>14</v>
      </c>
      <c r="C105" s="207">
        <v>11</v>
      </c>
    </row>
    <row r="106" spans="1:3" x14ac:dyDescent="0.25">
      <c r="A106" t="s">
        <v>126</v>
      </c>
      <c r="B106" s="207" t="s">
        <v>14</v>
      </c>
      <c r="C106" s="207">
        <v>6</v>
      </c>
    </row>
    <row r="107" spans="1:3" x14ac:dyDescent="0.25">
      <c r="A107" t="s">
        <v>269</v>
      </c>
      <c r="B107" s="207" t="s">
        <v>14</v>
      </c>
      <c r="C107" s="207">
        <v>5</v>
      </c>
    </row>
    <row r="108" spans="1:3" x14ac:dyDescent="0.25">
      <c r="A108" t="s">
        <v>79</v>
      </c>
      <c r="B108" s="207" t="s">
        <v>14</v>
      </c>
      <c r="C108" s="207">
        <v>4</v>
      </c>
    </row>
    <row r="109" spans="1:3" x14ac:dyDescent="0.25">
      <c r="A109" t="s">
        <v>270</v>
      </c>
      <c r="B109" s="207" t="s">
        <v>14</v>
      </c>
      <c r="C109" s="207">
        <v>6</v>
      </c>
    </row>
    <row r="110" spans="1:3" x14ac:dyDescent="0.25">
      <c r="A110" t="s">
        <v>888</v>
      </c>
      <c r="B110" s="207" t="s">
        <v>14</v>
      </c>
      <c r="C110" s="207">
        <v>5</v>
      </c>
    </row>
    <row r="111" spans="1:3" x14ac:dyDescent="0.25">
      <c r="A111" t="s">
        <v>170</v>
      </c>
      <c r="B111" s="207" t="s">
        <v>14</v>
      </c>
      <c r="C111" s="207">
        <v>7</v>
      </c>
    </row>
    <row r="112" spans="1:3" x14ac:dyDescent="0.25">
      <c r="A112" t="s">
        <v>19</v>
      </c>
      <c r="B112" s="207" t="s">
        <v>14</v>
      </c>
      <c r="C112" s="207">
        <v>30</v>
      </c>
    </row>
    <row r="113" spans="1:3" x14ac:dyDescent="0.25">
      <c r="A113" t="s">
        <v>155</v>
      </c>
      <c r="B113" s="207" t="s">
        <v>14</v>
      </c>
      <c r="C113" s="207">
        <v>5</v>
      </c>
    </row>
    <row r="114" spans="1:3" x14ac:dyDescent="0.25">
      <c r="A114" t="s">
        <v>187</v>
      </c>
      <c r="B114" s="207" t="s">
        <v>14</v>
      </c>
      <c r="C114" s="207">
        <v>5</v>
      </c>
    </row>
    <row r="115" spans="1:3" x14ac:dyDescent="0.25">
      <c r="A115" t="s">
        <v>131</v>
      </c>
      <c r="B115" s="207" t="s">
        <v>132</v>
      </c>
      <c r="C115" s="207">
        <v>20</v>
      </c>
    </row>
    <row r="116" spans="1:3" x14ac:dyDescent="0.25">
      <c r="A116" t="s">
        <v>22</v>
      </c>
      <c r="B116" s="207" t="s">
        <v>14</v>
      </c>
      <c r="C116" s="207">
        <v>5</v>
      </c>
    </row>
    <row r="117" spans="1:3" x14ac:dyDescent="0.25">
      <c r="A117" t="s">
        <v>273</v>
      </c>
      <c r="B117" s="207" t="s">
        <v>14</v>
      </c>
      <c r="C117" s="207">
        <v>11</v>
      </c>
    </row>
    <row r="118" spans="1:3" x14ac:dyDescent="0.25">
      <c r="A118" t="s">
        <v>65</v>
      </c>
      <c r="B118" s="207" t="s">
        <v>14</v>
      </c>
      <c r="C118" s="207">
        <v>7</v>
      </c>
    </row>
    <row r="119" spans="1:3" x14ac:dyDescent="0.25">
      <c r="A119" t="s">
        <v>889</v>
      </c>
      <c r="B119" s="207" t="s">
        <v>14</v>
      </c>
      <c r="C119" s="207">
        <v>5</v>
      </c>
    </row>
    <row r="120" spans="1:3" x14ac:dyDescent="0.25">
      <c r="A120" t="s">
        <v>889</v>
      </c>
      <c r="B120" s="207" t="s">
        <v>10</v>
      </c>
      <c r="C120" s="207">
        <v>6</v>
      </c>
    </row>
    <row r="121" spans="1:3" x14ac:dyDescent="0.25">
      <c r="A121" t="s">
        <v>890</v>
      </c>
      <c r="B121" s="207" t="s">
        <v>10</v>
      </c>
      <c r="C121" s="207">
        <v>13</v>
      </c>
    </row>
    <row r="122" spans="1:3" x14ac:dyDescent="0.25">
      <c r="A122" t="s">
        <v>890</v>
      </c>
      <c r="B122" s="207" t="s">
        <v>14</v>
      </c>
      <c r="C122" s="207">
        <v>13</v>
      </c>
    </row>
    <row r="123" spans="1:3" x14ac:dyDescent="0.25">
      <c r="A123" t="s">
        <v>892</v>
      </c>
      <c r="B123" s="207" t="s">
        <v>893</v>
      </c>
      <c r="C123" s="207">
        <v>15</v>
      </c>
    </row>
    <row r="124" spans="1:3" x14ac:dyDescent="0.25">
      <c r="A124" t="s">
        <v>25</v>
      </c>
      <c r="B124" s="207" t="s">
        <v>14</v>
      </c>
      <c r="C124" s="207">
        <v>20</v>
      </c>
    </row>
    <row r="125" spans="1:3" x14ac:dyDescent="0.25">
      <c r="A125" t="s">
        <v>25</v>
      </c>
      <c r="B125" s="207" t="s">
        <v>50</v>
      </c>
      <c r="C125" s="207">
        <v>20</v>
      </c>
    </row>
    <row r="126" spans="1:3" x14ac:dyDescent="0.25">
      <c r="A126" t="s">
        <v>136</v>
      </c>
      <c r="B126" s="207" t="s">
        <v>14</v>
      </c>
      <c r="C126" s="207">
        <v>9</v>
      </c>
    </row>
    <row r="127" spans="1:3" x14ac:dyDescent="0.25">
      <c r="A127" t="s">
        <v>895</v>
      </c>
      <c r="B127" s="207" t="s">
        <v>14</v>
      </c>
      <c r="C127" s="207">
        <v>8</v>
      </c>
    </row>
    <row r="128" spans="1:3" x14ac:dyDescent="0.25">
      <c r="A128" t="s">
        <v>125</v>
      </c>
      <c r="B128" s="207" t="s">
        <v>14</v>
      </c>
      <c r="C128" s="207">
        <v>7</v>
      </c>
    </row>
    <row r="129" spans="1:3" x14ac:dyDescent="0.25">
      <c r="A129" t="s">
        <v>55</v>
      </c>
      <c r="B129" s="207" t="s">
        <v>14</v>
      </c>
      <c r="C129" s="207">
        <v>14</v>
      </c>
    </row>
    <row r="130" spans="1:3" x14ac:dyDescent="0.25">
      <c r="A130" t="s">
        <v>45</v>
      </c>
      <c r="B130" s="207" t="s">
        <v>14</v>
      </c>
      <c r="C130" s="207">
        <v>10</v>
      </c>
    </row>
    <row r="131" spans="1:3" x14ac:dyDescent="0.25">
      <c r="A131" t="s">
        <v>130</v>
      </c>
      <c r="B131" s="207" t="s">
        <v>14</v>
      </c>
      <c r="C131" s="207">
        <v>5</v>
      </c>
    </row>
    <row r="132" spans="1:3" x14ac:dyDescent="0.25">
      <c r="A132" t="s">
        <v>896</v>
      </c>
      <c r="B132" s="207" t="s">
        <v>14</v>
      </c>
      <c r="C132" s="207">
        <v>11</v>
      </c>
    </row>
    <row r="133" spans="1:3" x14ac:dyDescent="0.25">
      <c r="A133" t="s">
        <v>66</v>
      </c>
      <c r="B133" s="207" t="s">
        <v>14</v>
      </c>
      <c r="C133" s="207">
        <v>18</v>
      </c>
    </row>
    <row r="134" spans="1:3" x14ac:dyDescent="0.25">
      <c r="A134" t="s">
        <v>92</v>
      </c>
      <c r="B134" s="207" t="s">
        <v>14</v>
      </c>
      <c r="C134" s="207">
        <v>8</v>
      </c>
    </row>
    <row r="135" spans="1:3" x14ac:dyDescent="0.25">
      <c r="A135" t="s">
        <v>70</v>
      </c>
      <c r="B135" s="207" t="s">
        <v>35</v>
      </c>
      <c r="C135" s="207">
        <v>6</v>
      </c>
    </row>
    <row r="136" spans="1:3" x14ac:dyDescent="0.25">
      <c r="A136" t="s">
        <v>179</v>
      </c>
      <c r="B136" s="207" t="s">
        <v>14</v>
      </c>
      <c r="C136" s="207">
        <v>7</v>
      </c>
    </row>
    <row r="137" spans="1:3" x14ac:dyDescent="0.25">
      <c r="A137" t="s">
        <v>897</v>
      </c>
      <c r="B137" s="207" t="s">
        <v>14</v>
      </c>
      <c r="C137" s="207">
        <v>5</v>
      </c>
    </row>
    <row r="138" spans="1:3" x14ac:dyDescent="0.25">
      <c r="A138" t="s">
        <v>121</v>
      </c>
      <c r="B138" s="207" t="s">
        <v>14</v>
      </c>
      <c r="C138" s="207">
        <v>5</v>
      </c>
    </row>
    <row r="139" spans="1:3" x14ac:dyDescent="0.25">
      <c r="A139" t="s">
        <v>205</v>
      </c>
      <c r="B139" s="207" t="s">
        <v>35</v>
      </c>
      <c r="C139" s="207">
        <v>37</v>
      </c>
    </row>
    <row r="140" spans="1:3" x14ac:dyDescent="0.25">
      <c r="A140" t="s">
        <v>34</v>
      </c>
      <c r="B140" s="207" t="s">
        <v>35</v>
      </c>
      <c r="C140" s="207">
        <v>12</v>
      </c>
    </row>
    <row r="141" spans="1:3" x14ac:dyDescent="0.25">
      <c r="A141" t="s">
        <v>168</v>
      </c>
      <c r="B141" s="207" t="s">
        <v>14</v>
      </c>
      <c r="C141" s="207">
        <v>8</v>
      </c>
    </row>
    <row r="142" spans="1:3" x14ac:dyDescent="0.25">
      <c r="A142" t="s">
        <v>160</v>
      </c>
      <c r="B142" s="207" t="s">
        <v>14</v>
      </c>
      <c r="C142" s="207">
        <v>10</v>
      </c>
    </row>
    <row r="143" spans="1:3" x14ac:dyDescent="0.25">
      <c r="A143" t="s">
        <v>94</v>
      </c>
      <c r="B143" s="207" t="s">
        <v>14</v>
      </c>
      <c r="C143" s="207">
        <v>1</v>
      </c>
    </row>
    <row r="144" spans="1:3" x14ac:dyDescent="0.25">
      <c r="A144" t="s">
        <v>898</v>
      </c>
      <c r="B144" s="207" t="s">
        <v>14</v>
      </c>
      <c r="C144" s="207">
        <v>11</v>
      </c>
    </row>
    <row r="145" spans="1:3" x14ac:dyDescent="0.25">
      <c r="A145" t="s">
        <v>111</v>
      </c>
      <c r="B145" s="207" t="s">
        <v>14</v>
      </c>
      <c r="C145" s="207">
        <v>6</v>
      </c>
    </row>
    <row r="146" spans="1:3" x14ac:dyDescent="0.25">
      <c r="A146" t="s">
        <v>117</v>
      </c>
      <c r="B146" s="207" t="s">
        <v>14</v>
      </c>
      <c r="C146" s="207">
        <v>15</v>
      </c>
    </row>
    <row r="147" spans="1:3" x14ac:dyDescent="0.25">
      <c r="A147" t="s">
        <v>182</v>
      </c>
      <c r="B147" s="207" t="s">
        <v>14</v>
      </c>
      <c r="C147" s="207">
        <v>13</v>
      </c>
    </row>
    <row r="148" spans="1:3" x14ac:dyDescent="0.25">
      <c r="A148" t="s">
        <v>75</v>
      </c>
      <c r="B148" s="207" t="s">
        <v>14</v>
      </c>
      <c r="C148" s="207">
        <v>22</v>
      </c>
    </row>
    <row r="149" spans="1:3" x14ac:dyDescent="0.25">
      <c r="A149" t="s">
        <v>36</v>
      </c>
      <c r="B149" s="207" t="s">
        <v>14</v>
      </c>
      <c r="C149" s="207">
        <v>4</v>
      </c>
    </row>
    <row r="150" spans="1:3" x14ac:dyDescent="0.25">
      <c r="A150" t="s">
        <v>16</v>
      </c>
      <c r="B150" s="207" t="s">
        <v>14</v>
      </c>
      <c r="C150" s="207">
        <v>11</v>
      </c>
    </row>
    <row r="151" spans="1:3" x14ac:dyDescent="0.25">
      <c r="A151" t="s">
        <v>122</v>
      </c>
      <c r="B151" s="207" t="s">
        <v>14</v>
      </c>
      <c r="C151" s="207">
        <v>22</v>
      </c>
    </row>
    <row r="152" spans="1:3" x14ac:dyDescent="0.25">
      <c r="A152" t="s">
        <v>277</v>
      </c>
      <c r="B152" s="207" t="s">
        <v>14</v>
      </c>
      <c r="C152" s="207">
        <v>8</v>
      </c>
    </row>
    <row r="153" spans="1:3" x14ac:dyDescent="0.25">
      <c r="A153" t="s">
        <v>13</v>
      </c>
      <c r="B153" s="207" t="s">
        <v>14</v>
      </c>
      <c r="C153" s="207">
        <v>28</v>
      </c>
    </row>
    <row r="154" spans="1:3" x14ac:dyDescent="0.25">
      <c r="A154" t="s">
        <v>28</v>
      </c>
      <c r="B154" s="207" t="s">
        <v>14</v>
      </c>
      <c r="C154" s="207">
        <v>8</v>
      </c>
    </row>
    <row r="155" spans="1:3" x14ac:dyDescent="0.25">
      <c r="A155" t="s">
        <v>86</v>
      </c>
      <c r="B155" s="207" t="s">
        <v>14</v>
      </c>
      <c r="C155" s="207">
        <v>6</v>
      </c>
    </row>
    <row r="156" spans="1:3" x14ac:dyDescent="0.25">
      <c r="A156" t="s">
        <v>40</v>
      </c>
      <c r="B156" s="207" t="s">
        <v>14</v>
      </c>
      <c r="C156" s="207">
        <v>12</v>
      </c>
    </row>
    <row r="157" spans="1:3" x14ac:dyDescent="0.25">
      <c r="A157" t="s">
        <v>956</v>
      </c>
      <c r="B157" s="207" t="s">
        <v>14</v>
      </c>
      <c r="C157" s="207">
        <v>6</v>
      </c>
    </row>
    <row r="158" spans="1:3" x14ac:dyDescent="0.25">
      <c r="A158" t="s">
        <v>69</v>
      </c>
      <c r="B158" s="207" t="s">
        <v>14</v>
      </c>
      <c r="C158" s="207">
        <v>9</v>
      </c>
    </row>
    <row r="159" spans="1:3" x14ac:dyDescent="0.25">
      <c r="A159" t="s">
        <v>21</v>
      </c>
      <c r="B159" s="207" t="s">
        <v>14</v>
      </c>
      <c r="C159" s="207">
        <v>9</v>
      </c>
    </row>
    <row r="160" spans="1:3" x14ac:dyDescent="0.25">
      <c r="A160" t="s">
        <v>93</v>
      </c>
      <c r="B160" s="207" t="s">
        <v>14</v>
      </c>
      <c r="C160" s="207">
        <v>7</v>
      </c>
    </row>
    <row r="161" spans="1:3" x14ac:dyDescent="0.25">
      <c r="A161" t="s">
        <v>31</v>
      </c>
      <c r="B161" s="207" t="s">
        <v>14</v>
      </c>
      <c r="C161" s="207">
        <v>7</v>
      </c>
    </row>
    <row r="162" spans="1:3" x14ac:dyDescent="0.25">
      <c r="A162" t="s">
        <v>47</v>
      </c>
      <c r="B162" s="207" t="s">
        <v>10</v>
      </c>
      <c r="C162" s="207">
        <v>27</v>
      </c>
    </row>
    <row r="163" spans="1:3" x14ac:dyDescent="0.25">
      <c r="A163" t="s">
        <v>9</v>
      </c>
      <c r="B163" s="207" t="s">
        <v>10</v>
      </c>
      <c r="C163" s="207">
        <v>46</v>
      </c>
    </row>
    <row r="164" spans="1:3" x14ac:dyDescent="0.25">
      <c r="A164" t="s">
        <v>207</v>
      </c>
      <c r="B164" s="207" t="s">
        <v>35</v>
      </c>
      <c r="C164" s="207">
        <v>19</v>
      </c>
    </row>
    <row r="165" spans="1:3" x14ac:dyDescent="0.25">
      <c r="A165" t="s">
        <v>899</v>
      </c>
      <c r="B165" s="207" t="s">
        <v>14</v>
      </c>
      <c r="C165" s="207">
        <v>6</v>
      </c>
    </row>
    <row r="166" spans="1:3" x14ac:dyDescent="0.25">
      <c r="A166" t="s">
        <v>900</v>
      </c>
      <c r="B166" s="207" t="s">
        <v>49</v>
      </c>
      <c r="C166" s="207">
        <v>7</v>
      </c>
    </row>
    <row r="167" spans="1:3" x14ac:dyDescent="0.25">
      <c r="A167" t="s">
        <v>96</v>
      </c>
      <c r="B167" s="207" t="s">
        <v>14</v>
      </c>
      <c r="C167" s="207">
        <v>15</v>
      </c>
    </row>
    <row r="168" spans="1:3" x14ac:dyDescent="0.25">
      <c r="A168" t="s">
        <v>137</v>
      </c>
      <c r="B168" s="207" t="s">
        <v>14</v>
      </c>
      <c r="C168" s="207">
        <v>8</v>
      </c>
    </row>
    <row r="169" spans="1:3" x14ac:dyDescent="0.25">
      <c r="A169" t="s">
        <v>156</v>
      </c>
      <c r="B169" s="207" t="s">
        <v>14</v>
      </c>
      <c r="C169" s="207">
        <v>5</v>
      </c>
    </row>
    <row r="170" spans="1:3" x14ac:dyDescent="0.25">
      <c r="A170" t="s">
        <v>185</v>
      </c>
      <c r="B170" s="207" t="s">
        <v>14</v>
      </c>
      <c r="C170" s="207">
        <v>7</v>
      </c>
    </row>
    <row r="171" spans="1:3" x14ac:dyDescent="0.25">
      <c r="A171" t="s">
        <v>95</v>
      </c>
      <c r="B171" s="207" t="s">
        <v>14</v>
      </c>
      <c r="C171" s="207">
        <v>4</v>
      </c>
    </row>
    <row r="172" spans="1:3" x14ac:dyDescent="0.25">
      <c r="A172" t="s">
        <v>172</v>
      </c>
      <c r="B172" s="207" t="s">
        <v>14</v>
      </c>
      <c r="C172" s="207">
        <v>8</v>
      </c>
    </row>
    <row r="173" spans="1:3" x14ac:dyDescent="0.25">
      <c r="A173" t="s">
        <v>119</v>
      </c>
      <c r="B173" s="207" t="s">
        <v>14</v>
      </c>
      <c r="C173" s="207">
        <v>8</v>
      </c>
    </row>
    <row r="174" spans="1:3" x14ac:dyDescent="0.25">
      <c r="A174" t="s">
        <v>162</v>
      </c>
      <c r="B174" s="207" t="s">
        <v>14</v>
      </c>
      <c r="C174" s="207">
        <v>5</v>
      </c>
    </row>
    <row r="175" spans="1:3" x14ac:dyDescent="0.25">
      <c r="A175" t="s">
        <v>143</v>
      </c>
      <c r="B175" s="207" t="s">
        <v>14</v>
      </c>
      <c r="C175" s="207">
        <v>15</v>
      </c>
    </row>
    <row r="176" spans="1:3" x14ac:dyDescent="0.25">
      <c r="A176" t="s">
        <v>143</v>
      </c>
      <c r="B176" s="207" t="s">
        <v>901</v>
      </c>
      <c r="C176" s="207">
        <v>16</v>
      </c>
    </row>
    <row r="177" spans="1:3" x14ac:dyDescent="0.25">
      <c r="A177" t="s">
        <v>143</v>
      </c>
      <c r="B177" s="207" t="s">
        <v>144</v>
      </c>
      <c r="C177" s="207">
        <v>23</v>
      </c>
    </row>
    <row r="178" spans="1:3" x14ac:dyDescent="0.25">
      <c r="A178" t="s">
        <v>44</v>
      </c>
      <c r="B178" s="207" t="s">
        <v>14</v>
      </c>
      <c r="C178" s="207">
        <v>7</v>
      </c>
    </row>
    <row r="179" spans="1:3" x14ac:dyDescent="0.25">
      <c r="A179" t="s">
        <v>104</v>
      </c>
      <c r="B179" s="207" t="s">
        <v>14</v>
      </c>
      <c r="C179" s="207">
        <v>9</v>
      </c>
    </row>
    <row r="180" spans="1:3" x14ac:dyDescent="0.25">
      <c r="A180" t="s">
        <v>188</v>
      </c>
      <c r="B180" s="207" t="s">
        <v>14</v>
      </c>
      <c r="C180" s="207">
        <v>5</v>
      </c>
    </row>
    <row r="181" spans="1:3" x14ac:dyDescent="0.25">
      <c r="A181" t="s">
        <v>87</v>
      </c>
      <c r="B181" s="207" t="s">
        <v>14</v>
      </c>
      <c r="C181" s="207">
        <v>7</v>
      </c>
    </row>
    <row r="182" spans="1:3" x14ac:dyDescent="0.25">
      <c r="A182" t="s">
        <v>169</v>
      </c>
      <c r="B182" s="207" t="s">
        <v>14</v>
      </c>
      <c r="C182" s="207">
        <v>53</v>
      </c>
    </row>
    <row r="183" spans="1:3" x14ac:dyDescent="0.25">
      <c r="A183" t="s">
        <v>957</v>
      </c>
      <c r="B183" s="207" t="s">
        <v>14</v>
      </c>
      <c r="C183" s="207">
        <v>6</v>
      </c>
    </row>
    <row r="184" spans="1:3" x14ac:dyDescent="0.25">
      <c r="A184" t="s">
        <v>82</v>
      </c>
      <c r="B184" s="207" t="s">
        <v>14</v>
      </c>
      <c r="C184" s="207">
        <v>38</v>
      </c>
    </row>
    <row r="185" spans="1:3" x14ac:dyDescent="0.25">
      <c r="A185" t="s">
        <v>73</v>
      </c>
      <c r="B185" s="207" t="s">
        <v>14</v>
      </c>
      <c r="C185" s="207">
        <v>5</v>
      </c>
    </row>
    <row r="186" spans="1:3" x14ac:dyDescent="0.25">
      <c r="A186" t="s">
        <v>290</v>
      </c>
      <c r="B186" s="207" t="s">
        <v>14</v>
      </c>
      <c r="C186" s="207">
        <v>9</v>
      </c>
    </row>
    <row r="187" spans="1:3" x14ac:dyDescent="0.25">
      <c r="A187" t="s">
        <v>958</v>
      </c>
      <c r="B187" s="207" t="s">
        <v>10</v>
      </c>
      <c r="C187" s="207">
        <v>9</v>
      </c>
    </row>
    <row r="188" spans="1:3" x14ac:dyDescent="0.25">
      <c r="A188" t="s">
        <v>958</v>
      </c>
      <c r="B188" s="207" t="s">
        <v>158</v>
      </c>
      <c r="C188" s="207">
        <v>10</v>
      </c>
    </row>
    <row r="189" spans="1:3" x14ac:dyDescent="0.25">
      <c r="A189" t="s">
        <v>72</v>
      </c>
      <c r="B189" s="207" t="s">
        <v>14</v>
      </c>
      <c r="C189" s="207">
        <v>8</v>
      </c>
    </row>
    <row r="190" spans="1:3" x14ac:dyDescent="0.25">
      <c r="A190" t="s">
        <v>26</v>
      </c>
      <c r="B190" s="207" t="s">
        <v>14</v>
      </c>
      <c r="C190" s="207">
        <v>7</v>
      </c>
    </row>
    <row r="191" spans="1:3" x14ac:dyDescent="0.25">
      <c r="A191" t="s">
        <v>88</v>
      </c>
      <c r="B191" s="207" t="s">
        <v>14</v>
      </c>
      <c r="C191" s="207">
        <v>11</v>
      </c>
    </row>
    <row r="192" spans="1:3" x14ac:dyDescent="0.25">
      <c r="A192" t="s">
        <v>163</v>
      </c>
      <c r="B192" s="207" t="s">
        <v>35</v>
      </c>
      <c r="C192" s="207">
        <v>7</v>
      </c>
    </row>
    <row r="193" spans="1:3" x14ac:dyDescent="0.25">
      <c r="A193" t="s">
        <v>134</v>
      </c>
      <c r="B193" s="207" t="s">
        <v>14</v>
      </c>
      <c r="C193" s="207">
        <v>7</v>
      </c>
    </row>
    <row r="194" spans="1:3" x14ac:dyDescent="0.25">
      <c r="A194" t="s">
        <v>902</v>
      </c>
      <c r="B194" s="207" t="s">
        <v>14</v>
      </c>
      <c r="C194" s="207">
        <v>9</v>
      </c>
    </row>
    <row r="195" spans="1:3" x14ac:dyDescent="0.25">
      <c r="A195" t="s">
        <v>97</v>
      </c>
      <c r="B195" s="207" t="s">
        <v>14</v>
      </c>
      <c r="C195" s="207">
        <v>7</v>
      </c>
    </row>
    <row r="196" spans="1:3" x14ac:dyDescent="0.25">
      <c r="A196" t="s">
        <v>293</v>
      </c>
      <c r="B196" s="207" t="s">
        <v>35</v>
      </c>
      <c r="C196" s="207">
        <v>5</v>
      </c>
    </row>
    <row r="197" spans="1:3" x14ac:dyDescent="0.25">
      <c r="A197" t="s">
        <v>41</v>
      </c>
      <c r="B197" s="207" t="s">
        <v>14</v>
      </c>
      <c r="C197" s="207">
        <v>7</v>
      </c>
    </row>
    <row r="198" spans="1:3" x14ac:dyDescent="0.25">
      <c r="A198" t="s">
        <v>71</v>
      </c>
      <c r="B198" s="207" t="s">
        <v>14</v>
      </c>
      <c r="C198" s="207">
        <v>9</v>
      </c>
    </row>
    <row r="199" spans="1:3" x14ac:dyDescent="0.25">
      <c r="A199" t="s">
        <v>116</v>
      </c>
      <c r="B199" s="207" t="s">
        <v>14</v>
      </c>
      <c r="C199" s="207">
        <v>6</v>
      </c>
    </row>
    <row r="200" spans="1:3" x14ac:dyDescent="0.25">
      <c r="A200" t="s">
        <v>17</v>
      </c>
      <c r="B200" s="207" t="s">
        <v>18</v>
      </c>
      <c r="C200" s="207">
        <v>21</v>
      </c>
    </row>
    <row r="201" spans="1:3" x14ac:dyDescent="0.25">
      <c r="A201" t="s">
        <v>27</v>
      </c>
      <c r="B201" s="207" t="s">
        <v>14</v>
      </c>
      <c r="C201" s="207">
        <v>6</v>
      </c>
    </row>
    <row r="203" spans="1:3" x14ac:dyDescent="0.25">
      <c r="B203" s="210" t="s">
        <v>959</v>
      </c>
      <c r="C203" s="207">
        <f>AVERAGE(C2:C201)</f>
        <v>12.22</v>
      </c>
    </row>
    <row r="204" spans="1:3" x14ac:dyDescent="0.25">
      <c r="B204" s="210" t="s">
        <v>297</v>
      </c>
      <c r="C204" s="207">
        <f>MEDIAN(C2:C201)</f>
        <v>8</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2"/>
  <sheetViews>
    <sheetView topLeftCell="A165" workbookViewId="0">
      <selection activeCell="E185" sqref="E185"/>
    </sheetView>
  </sheetViews>
  <sheetFormatPr defaultRowHeight="15" x14ac:dyDescent="0.25"/>
  <cols>
    <col min="1" max="1" width="44.28515625" customWidth="1"/>
    <col min="2" max="2" width="31.42578125" customWidth="1"/>
  </cols>
  <sheetData>
    <row r="1" spans="1:17" s="218" customFormat="1" x14ac:dyDescent="0.25">
      <c r="A1" s="217" t="s">
        <v>3</v>
      </c>
      <c r="B1" s="217" t="s">
        <v>4</v>
      </c>
      <c r="C1" s="217" t="s">
        <v>965</v>
      </c>
      <c r="D1" s="217" t="s">
        <v>966</v>
      </c>
      <c r="E1" s="217" t="s">
        <v>967</v>
      </c>
      <c r="F1" s="217" t="s">
        <v>968</v>
      </c>
      <c r="G1" s="217" t="s">
        <v>969</v>
      </c>
      <c r="H1" s="217" t="s">
        <v>970</v>
      </c>
      <c r="I1" s="217" t="s">
        <v>971</v>
      </c>
      <c r="J1" s="217" t="s">
        <v>972</v>
      </c>
      <c r="K1" s="217" t="s">
        <v>973</v>
      </c>
      <c r="L1" s="217" t="s">
        <v>974</v>
      </c>
      <c r="M1" s="217" t="s">
        <v>975</v>
      </c>
      <c r="N1" s="217" t="s">
        <v>976</v>
      </c>
      <c r="O1" s="217" t="s">
        <v>977</v>
      </c>
      <c r="P1" s="217" t="s">
        <v>978</v>
      </c>
    </row>
    <row r="2" spans="1:17" x14ac:dyDescent="0.25">
      <c r="A2" s="7" t="s">
        <v>227</v>
      </c>
      <c r="B2" s="182" t="s">
        <v>14</v>
      </c>
      <c r="C2" s="182">
        <v>2</v>
      </c>
      <c r="D2" s="182">
        <v>2</v>
      </c>
      <c r="E2" s="182">
        <v>19</v>
      </c>
      <c r="F2" s="182">
        <v>1</v>
      </c>
      <c r="G2" s="182">
        <v>2</v>
      </c>
      <c r="H2" s="182">
        <v>0</v>
      </c>
      <c r="I2" s="182">
        <v>0</v>
      </c>
      <c r="J2" s="182">
        <v>4</v>
      </c>
      <c r="K2" s="182">
        <v>0</v>
      </c>
      <c r="L2" s="182">
        <v>0</v>
      </c>
      <c r="M2" s="182">
        <v>0</v>
      </c>
      <c r="N2" s="182">
        <v>0</v>
      </c>
      <c r="O2" s="182">
        <v>1</v>
      </c>
      <c r="P2" s="182">
        <v>31</v>
      </c>
    </row>
    <row r="3" spans="1:17" x14ac:dyDescent="0.25">
      <c r="A3" s="7" t="s">
        <v>59</v>
      </c>
      <c r="B3" s="182" t="s">
        <v>231</v>
      </c>
      <c r="C3" s="182">
        <v>18</v>
      </c>
      <c r="D3" s="182">
        <v>0</v>
      </c>
      <c r="E3" s="182">
        <v>0</v>
      </c>
      <c r="F3" s="182">
        <v>0</v>
      </c>
      <c r="G3" s="182">
        <v>0</v>
      </c>
      <c r="H3" s="182">
        <v>0</v>
      </c>
      <c r="I3" s="182">
        <v>2</v>
      </c>
      <c r="J3" s="182">
        <v>0</v>
      </c>
      <c r="K3" s="182">
        <v>0</v>
      </c>
      <c r="L3" s="182">
        <v>0</v>
      </c>
      <c r="M3" s="182">
        <v>0</v>
      </c>
      <c r="N3" s="182">
        <v>1</v>
      </c>
      <c r="O3" s="182">
        <v>0</v>
      </c>
      <c r="P3" s="182">
        <v>21</v>
      </c>
    </row>
    <row r="4" spans="1:17" x14ac:dyDescent="0.25">
      <c r="A4" s="7" t="s">
        <v>59</v>
      </c>
      <c r="B4" s="182" t="s">
        <v>10</v>
      </c>
      <c r="C4" s="182"/>
      <c r="D4" s="182"/>
      <c r="E4" s="182"/>
      <c r="F4" s="182"/>
      <c r="G4" s="182"/>
      <c r="H4" s="182"/>
      <c r="I4" s="182"/>
      <c r="J4" s="182"/>
      <c r="K4" s="182"/>
      <c r="L4" s="182"/>
      <c r="M4" s="182"/>
      <c r="N4" s="182"/>
      <c r="O4" s="182"/>
      <c r="P4" s="182">
        <v>0</v>
      </c>
    </row>
    <row r="5" spans="1:17" x14ac:dyDescent="0.25">
      <c r="A5" s="7" t="s">
        <v>59</v>
      </c>
      <c r="B5" s="182" t="s">
        <v>14</v>
      </c>
      <c r="C5" s="182"/>
      <c r="D5" s="182"/>
      <c r="E5" s="182"/>
      <c r="F5" s="182"/>
      <c r="G5" s="182"/>
      <c r="H5" s="182"/>
      <c r="I5" s="182"/>
      <c r="J5" s="182"/>
      <c r="K5" s="182"/>
      <c r="L5" s="182"/>
      <c r="M5" s="182"/>
      <c r="N5" s="182"/>
      <c r="O5" s="182"/>
      <c r="P5" s="182">
        <v>0</v>
      </c>
    </row>
    <row r="6" spans="1:17" x14ac:dyDescent="0.25">
      <c r="A6" s="7" t="s">
        <v>115</v>
      </c>
      <c r="B6" s="182" t="s">
        <v>14</v>
      </c>
      <c r="C6" s="182">
        <v>1</v>
      </c>
      <c r="D6" s="182">
        <v>2</v>
      </c>
      <c r="E6" s="182">
        <v>15</v>
      </c>
      <c r="F6" s="182">
        <v>0</v>
      </c>
      <c r="G6" s="182">
        <v>4</v>
      </c>
      <c r="H6" s="182">
        <v>1</v>
      </c>
      <c r="I6" s="182">
        <v>0</v>
      </c>
      <c r="J6" s="182">
        <v>2</v>
      </c>
      <c r="K6" s="182">
        <v>2</v>
      </c>
      <c r="L6" s="182">
        <v>0</v>
      </c>
      <c r="M6" s="182">
        <v>0</v>
      </c>
      <c r="N6" s="182">
        <v>0</v>
      </c>
      <c r="O6" s="182">
        <v>0</v>
      </c>
      <c r="P6" s="182">
        <v>27</v>
      </c>
      <c r="Q6" s="207"/>
    </row>
    <row r="7" spans="1:17" x14ac:dyDescent="0.25">
      <c r="A7" s="7" t="s">
        <v>109</v>
      </c>
      <c r="B7" s="182" t="s">
        <v>14</v>
      </c>
      <c r="C7" s="182">
        <v>2</v>
      </c>
      <c r="D7" s="182">
        <v>6</v>
      </c>
      <c r="E7" s="182">
        <v>24</v>
      </c>
      <c r="F7" s="182">
        <v>0</v>
      </c>
      <c r="G7" s="182">
        <v>6</v>
      </c>
      <c r="H7" s="182">
        <v>2</v>
      </c>
      <c r="I7" s="182">
        <v>1</v>
      </c>
      <c r="J7" s="182">
        <v>15</v>
      </c>
      <c r="K7" s="182">
        <v>4</v>
      </c>
      <c r="L7" s="182">
        <v>0</v>
      </c>
      <c r="M7" s="182">
        <v>3</v>
      </c>
      <c r="N7" s="182">
        <v>20</v>
      </c>
      <c r="O7" s="182">
        <v>0</v>
      </c>
      <c r="P7" s="182">
        <v>83</v>
      </c>
    </row>
    <row r="8" spans="1:17" x14ac:dyDescent="0.25">
      <c r="A8" s="7" t="s">
        <v>124</v>
      </c>
      <c r="B8" s="182" t="s">
        <v>14</v>
      </c>
      <c r="C8" s="182">
        <v>3</v>
      </c>
      <c r="D8" s="182">
        <v>14</v>
      </c>
      <c r="E8" s="182">
        <v>4</v>
      </c>
      <c r="F8" s="182">
        <v>3</v>
      </c>
      <c r="G8" s="182">
        <v>9</v>
      </c>
      <c r="H8" s="182">
        <v>2</v>
      </c>
      <c r="I8" s="182">
        <v>0</v>
      </c>
      <c r="J8" s="182">
        <v>2</v>
      </c>
      <c r="K8" s="182">
        <v>3</v>
      </c>
      <c r="L8" s="182">
        <v>1</v>
      </c>
      <c r="M8" s="182">
        <v>2</v>
      </c>
      <c r="N8" s="182">
        <v>13</v>
      </c>
      <c r="O8" s="182">
        <v>0</v>
      </c>
      <c r="P8" s="182">
        <v>56</v>
      </c>
    </row>
    <row r="9" spans="1:17" x14ac:dyDescent="0.25">
      <c r="A9" s="7" t="s">
        <v>56</v>
      </c>
      <c r="B9" s="182" t="s">
        <v>14</v>
      </c>
      <c r="C9" s="182">
        <v>1</v>
      </c>
      <c r="D9" s="182">
        <v>1</v>
      </c>
      <c r="E9" s="182">
        <v>1</v>
      </c>
      <c r="F9" s="182">
        <v>0</v>
      </c>
      <c r="G9" s="182">
        <v>3</v>
      </c>
      <c r="H9" s="182">
        <v>0</v>
      </c>
      <c r="I9" s="182">
        <v>2</v>
      </c>
      <c r="J9" s="182">
        <v>2</v>
      </c>
      <c r="K9" s="182">
        <v>0</v>
      </c>
      <c r="L9" s="182">
        <v>0</v>
      </c>
      <c r="M9" s="182">
        <v>0</v>
      </c>
      <c r="N9" s="182">
        <v>0</v>
      </c>
      <c r="O9" s="182">
        <v>2</v>
      </c>
      <c r="P9" s="182">
        <v>12</v>
      </c>
    </row>
    <row r="10" spans="1:17" x14ac:dyDescent="0.25">
      <c r="A10" s="7" t="s">
        <v>150</v>
      </c>
      <c r="B10" s="182" t="s">
        <v>14</v>
      </c>
      <c r="C10" s="182">
        <v>0</v>
      </c>
      <c r="D10" s="182">
        <v>2</v>
      </c>
      <c r="E10" s="182">
        <v>1</v>
      </c>
      <c r="F10" s="182">
        <v>0</v>
      </c>
      <c r="G10" s="182">
        <v>3</v>
      </c>
      <c r="H10" s="182">
        <v>0</v>
      </c>
      <c r="I10" s="182">
        <v>0</v>
      </c>
      <c r="J10" s="182">
        <v>5</v>
      </c>
      <c r="K10" s="182">
        <v>0</v>
      </c>
      <c r="L10" s="182">
        <v>1</v>
      </c>
      <c r="M10" s="182">
        <v>0</v>
      </c>
      <c r="N10" s="182">
        <v>2</v>
      </c>
      <c r="O10" s="182">
        <v>0</v>
      </c>
      <c r="P10" s="182">
        <v>14</v>
      </c>
    </row>
    <row r="11" spans="1:17" x14ac:dyDescent="0.25">
      <c r="A11" s="7" t="s">
        <v>878</v>
      </c>
      <c r="B11" s="182" t="s">
        <v>14</v>
      </c>
      <c r="C11" s="182">
        <v>1</v>
      </c>
      <c r="D11" s="182">
        <v>4</v>
      </c>
      <c r="E11" s="182">
        <v>2</v>
      </c>
      <c r="F11" s="182">
        <v>0</v>
      </c>
      <c r="G11" s="182">
        <v>1</v>
      </c>
      <c r="H11" s="182">
        <v>0</v>
      </c>
      <c r="I11" s="182">
        <v>0</v>
      </c>
      <c r="J11" s="182">
        <v>0</v>
      </c>
      <c r="K11" s="182">
        <v>1</v>
      </c>
      <c r="L11" s="182">
        <v>0</v>
      </c>
      <c r="M11" s="182">
        <v>0</v>
      </c>
      <c r="N11" s="182">
        <v>1</v>
      </c>
      <c r="O11" s="182">
        <v>0</v>
      </c>
      <c r="P11" s="182">
        <v>10</v>
      </c>
    </row>
    <row r="12" spans="1:17" x14ac:dyDescent="0.25">
      <c r="A12" s="7" t="s">
        <v>879</v>
      </c>
      <c r="B12" s="182" t="s">
        <v>14</v>
      </c>
      <c r="C12" s="182">
        <v>0</v>
      </c>
      <c r="D12" s="182">
        <v>11</v>
      </c>
      <c r="E12" s="182">
        <v>31</v>
      </c>
      <c r="F12" s="182">
        <v>3</v>
      </c>
      <c r="G12" s="182">
        <v>80</v>
      </c>
      <c r="H12" s="182">
        <v>1</v>
      </c>
      <c r="I12" s="182">
        <v>15</v>
      </c>
      <c r="J12" s="182">
        <v>11</v>
      </c>
      <c r="K12" s="182">
        <v>3</v>
      </c>
      <c r="L12" s="182">
        <v>0</v>
      </c>
      <c r="M12" s="182">
        <v>0</v>
      </c>
      <c r="N12" s="182">
        <v>37</v>
      </c>
      <c r="O12" s="182">
        <v>0</v>
      </c>
      <c r="P12" s="182">
        <v>192</v>
      </c>
    </row>
    <row r="13" spans="1:17" x14ac:dyDescent="0.25">
      <c r="A13" s="7" t="s">
        <v>106</v>
      </c>
      <c r="B13" s="182" t="s">
        <v>14</v>
      </c>
      <c r="C13" s="182">
        <v>0</v>
      </c>
      <c r="D13" s="182">
        <v>4</v>
      </c>
      <c r="E13" s="182">
        <v>2</v>
      </c>
      <c r="F13" s="182">
        <v>0</v>
      </c>
      <c r="G13" s="182">
        <v>10</v>
      </c>
      <c r="H13" s="182">
        <v>0</v>
      </c>
      <c r="I13" s="182">
        <v>4</v>
      </c>
      <c r="J13" s="182">
        <v>0</v>
      </c>
      <c r="K13" s="182">
        <v>3</v>
      </c>
      <c r="L13" s="182">
        <v>0</v>
      </c>
      <c r="M13" s="182">
        <v>4</v>
      </c>
      <c r="N13" s="182">
        <v>1</v>
      </c>
      <c r="O13" s="182">
        <v>0</v>
      </c>
      <c r="P13" s="182">
        <v>28</v>
      </c>
    </row>
    <row r="14" spans="1:17" x14ac:dyDescent="0.25">
      <c r="A14" s="7" t="s">
        <v>110</v>
      </c>
      <c r="B14" s="182" t="s">
        <v>14</v>
      </c>
      <c r="C14" s="182">
        <v>1</v>
      </c>
      <c r="D14" s="182">
        <v>8</v>
      </c>
      <c r="E14" s="182">
        <v>2</v>
      </c>
      <c r="F14" s="182">
        <v>0</v>
      </c>
      <c r="G14" s="182">
        <v>3</v>
      </c>
      <c r="H14" s="182">
        <v>0</v>
      </c>
      <c r="I14" s="182">
        <v>1</v>
      </c>
      <c r="J14" s="182">
        <v>2</v>
      </c>
      <c r="K14" s="182">
        <v>1</v>
      </c>
      <c r="L14" s="182">
        <v>0</v>
      </c>
      <c r="M14" s="182">
        <v>1</v>
      </c>
      <c r="N14" s="182">
        <v>14</v>
      </c>
      <c r="O14" s="182">
        <v>1</v>
      </c>
      <c r="P14" s="182">
        <v>34</v>
      </c>
    </row>
    <row r="15" spans="1:17" x14ac:dyDescent="0.25">
      <c r="A15" s="7" t="s">
        <v>138</v>
      </c>
      <c r="B15" s="182" t="s">
        <v>14</v>
      </c>
      <c r="C15" s="182">
        <v>6</v>
      </c>
      <c r="D15" s="182">
        <v>0</v>
      </c>
      <c r="E15" s="182">
        <v>3</v>
      </c>
      <c r="F15" s="182">
        <v>0</v>
      </c>
      <c r="G15" s="182">
        <v>3</v>
      </c>
      <c r="H15" s="182">
        <v>1</v>
      </c>
      <c r="I15" s="182">
        <v>1</v>
      </c>
      <c r="J15" s="182">
        <v>2</v>
      </c>
      <c r="K15" s="182">
        <v>0</v>
      </c>
      <c r="L15" s="182">
        <v>0</v>
      </c>
      <c r="M15" s="182">
        <v>0</v>
      </c>
      <c r="N15" s="182">
        <v>0</v>
      </c>
      <c r="O15" s="182">
        <v>0</v>
      </c>
      <c r="P15" s="182">
        <v>16</v>
      </c>
    </row>
    <row r="16" spans="1:17" x14ac:dyDescent="0.25">
      <c r="A16" s="7" t="s">
        <v>193</v>
      </c>
      <c r="B16" s="182" t="s">
        <v>14</v>
      </c>
      <c r="C16" s="182">
        <v>0</v>
      </c>
      <c r="D16" s="182">
        <v>0</v>
      </c>
      <c r="E16" s="182">
        <v>1</v>
      </c>
      <c r="F16" s="182">
        <v>0</v>
      </c>
      <c r="G16" s="182">
        <v>3</v>
      </c>
      <c r="H16" s="182">
        <v>0</v>
      </c>
      <c r="I16" s="182">
        <v>0</v>
      </c>
      <c r="J16" s="182">
        <v>1</v>
      </c>
      <c r="K16" s="182">
        <v>1</v>
      </c>
      <c r="L16" s="182">
        <v>0</v>
      </c>
      <c r="M16" s="182">
        <v>1</v>
      </c>
      <c r="N16" s="182">
        <v>0</v>
      </c>
      <c r="O16" s="182">
        <v>0</v>
      </c>
      <c r="P16" s="182">
        <v>7</v>
      </c>
    </row>
    <row r="17" spans="1:16" x14ac:dyDescent="0.25">
      <c r="A17" s="7" t="s">
        <v>112</v>
      </c>
      <c r="B17" s="182" t="s">
        <v>14</v>
      </c>
      <c r="C17" s="182">
        <v>2</v>
      </c>
      <c r="D17" s="182">
        <v>17</v>
      </c>
      <c r="E17" s="182">
        <v>17</v>
      </c>
      <c r="F17" s="182">
        <v>0</v>
      </c>
      <c r="G17" s="182">
        <v>14</v>
      </c>
      <c r="H17" s="182">
        <v>3</v>
      </c>
      <c r="I17" s="182">
        <v>2</v>
      </c>
      <c r="J17" s="182">
        <v>6</v>
      </c>
      <c r="K17" s="182">
        <v>1</v>
      </c>
      <c r="L17" s="182">
        <v>0</v>
      </c>
      <c r="M17" s="182">
        <v>2</v>
      </c>
      <c r="N17" s="182">
        <v>6</v>
      </c>
      <c r="O17" s="182">
        <v>2</v>
      </c>
      <c r="P17" s="182">
        <v>72</v>
      </c>
    </row>
    <row r="18" spans="1:16" x14ac:dyDescent="0.25">
      <c r="A18" s="7" t="s">
        <v>142</v>
      </c>
      <c r="B18" s="182" t="s">
        <v>14</v>
      </c>
      <c r="C18" s="182">
        <v>4</v>
      </c>
      <c r="D18" s="182">
        <v>7</v>
      </c>
      <c r="E18" s="182">
        <v>6</v>
      </c>
      <c r="F18" s="182">
        <v>0</v>
      </c>
      <c r="G18" s="182">
        <v>6</v>
      </c>
      <c r="H18" s="182">
        <v>1</v>
      </c>
      <c r="I18" s="182">
        <v>0</v>
      </c>
      <c r="J18" s="182">
        <v>6</v>
      </c>
      <c r="K18" s="182">
        <v>0</v>
      </c>
      <c r="L18" s="182">
        <v>15</v>
      </c>
      <c r="M18" s="182">
        <v>1</v>
      </c>
      <c r="N18" s="182">
        <v>1</v>
      </c>
      <c r="O18" s="182">
        <v>0</v>
      </c>
      <c r="P18" s="182">
        <v>47</v>
      </c>
    </row>
    <row r="19" spans="1:16" x14ac:dyDescent="0.25">
      <c r="A19" s="7" t="s">
        <v>175</v>
      </c>
      <c r="B19" s="182" t="s">
        <v>14</v>
      </c>
      <c r="C19" s="182">
        <v>1</v>
      </c>
      <c r="D19" s="182">
        <v>4</v>
      </c>
      <c r="E19" s="182">
        <v>5</v>
      </c>
      <c r="F19" s="182">
        <v>0</v>
      </c>
      <c r="G19" s="182">
        <v>0</v>
      </c>
      <c r="H19" s="182">
        <v>0</v>
      </c>
      <c r="I19" s="182">
        <v>0</v>
      </c>
      <c r="J19" s="182">
        <v>0</v>
      </c>
      <c r="K19" s="182">
        <v>1</v>
      </c>
      <c r="L19" s="182">
        <v>0</v>
      </c>
      <c r="M19" s="182">
        <v>0</v>
      </c>
      <c r="N19" s="182">
        <v>2</v>
      </c>
      <c r="O19" s="182">
        <v>0</v>
      </c>
      <c r="P19" s="182">
        <v>13</v>
      </c>
    </row>
    <row r="20" spans="1:16" x14ac:dyDescent="0.25">
      <c r="A20" s="7" t="s">
        <v>57</v>
      </c>
      <c r="B20" s="182" t="s">
        <v>14</v>
      </c>
      <c r="C20" s="182">
        <v>2</v>
      </c>
      <c r="D20" s="182">
        <v>0</v>
      </c>
      <c r="E20" s="182">
        <v>0</v>
      </c>
      <c r="F20" s="182">
        <v>0</v>
      </c>
      <c r="G20" s="182">
        <v>1</v>
      </c>
      <c r="H20" s="182">
        <v>0</v>
      </c>
      <c r="I20" s="182">
        <v>0</v>
      </c>
      <c r="J20" s="182">
        <v>2</v>
      </c>
      <c r="K20" s="182">
        <v>1</v>
      </c>
      <c r="L20" s="182">
        <v>0</v>
      </c>
      <c r="M20" s="182">
        <v>0</v>
      </c>
      <c r="N20" s="182">
        <v>17</v>
      </c>
      <c r="O20" s="182">
        <v>0</v>
      </c>
      <c r="P20" s="182">
        <v>23</v>
      </c>
    </row>
    <row r="21" spans="1:16" x14ac:dyDescent="0.25">
      <c r="A21" s="7" t="s">
        <v>24</v>
      </c>
      <c r="B21" s="182" t="s">
        <v>14</v>
      </c>
      <c r="C21" s="182">
        <v>0</v>
      </c>
      <c r="D21" s="182">
        <v>1</v>
      </c>
      <c r="E21" s="182">
        <v>4</v>
      </c>
      <c r="F21" s="182">
        <v>2</v>
      </c>
      <c r="G21" s="182">
        <v>2</v>
      </c>
      <c r="H21" s="182">
        <v>0</v>
      </c>
      <c r="I21" s="182">
        <v>0</v>
      </c>
      <c r="J21" s="182">
        <v>2</v>
      </c>
      <c r="K21" s="182">
        <v>1</v>
      </c>
      <c r="L21" s="182">
        <v>0</v>
      </c>
      <c r="M21" s="182">
        <v>1</v>
      </c>
      <c r="N21" s="182">
        <v>0</v>
      </c>
      <c r="O21" s="182">
        <v>0</v>
      </c>
      <c r="P21" s="182">
        <v>13</v>
      </c>
    </row>
    <row r="22" spans="1:16" x14ac:dyDescent="0.25">
      <c r="A22" s="7" t="s">
        <v>123</v>
      </c>
      <c r="B22" s="182" t="s">
        <v>14</v>
      </c>
      <c r="C22" s="182">
        <v>1</v>
      </c>
      <c r="D22" s="182">
        <v>5</v>
      </c>
      <c r="E22" s="182">
        <v>11</v>
      </c>
      <c r="F22" s="182">
        <v>1</v>
      </c>
      <c r="G22" s="182">
        <v>7</v>
      </c>
      <c r="H22" s="182">
        <v>0</v>
      </c>
      <c r="I22" s="182">
        <v>0</v>
      </c>
      <c r="J22" s="182">
        <v>4</v>
      </c>
      <c r="K22" s="182">
        <v>0</v>
      </c>
      <c r="L22" s="182">
        <v>0</v>
      </c>
      <c r="M22" s="182">
        <v>0</v>
      </c>
      <c r="N22" s="182">
        <v>8</v>
      </c>
      <c r="O22" s="182">
        <v>0</v>
      </c>
      <c r="P22" s="182">
        <v>37</v>
      </c>
    </row>
    <row r="23" spans="1:16" x14ac:dyDescent="0.25">
      <c r="A23" s="7" t="s">
        <v>181</v>
      </c>
      <c r="B23" s="182" t="s">
        <v>14</v>
      </c>
      <c r="C23" s="182">
        <v>1</v>
      </c>
      <c r="D23" s="182">
        <v>1</v>
      </c>
      <c r="E23" s="182">
        <v>2</v>
      </c>
      <c r="F23" s="182">
        <v>0</v>
      </c>
      <c r="G23" s="182">
        <v>0</v>
      </c>
      <c r="H23" s="182">
        <v>0</v>
      </c>
      <c r="I23" s="182">
        <v>0</v>
      </c>
      <c r="J23" s="182">
        <v>2</v>
      </c>
      <c r="K23" s="182">
        <v>1</v>
      </c>
      <c r="L23" s="182">
        <v>0</v>
      </c>
      <c r="M23" s="182">
        <v>0</v>
      </c>
      <c r="N23" s="182">
        <v>2</v>
      </c>
      <c r="O23" s="182">
        <v>0</v>
      </c>
      <c r="P23" s="182">
        <v>9</v>
      </c>
    </row>
    <row r="24" spans="1:16" x14ac:dyDescent="0.25">
      <c r="A24" s="7" t="s">
        <v>91</v>
      </c>
      <c r="B24" s="182" t="s">
        <v>14</v>
      </c>
      <c r="C24" s="182">
        <v>0</v>
      </c>
      <c r="D24" s="182">
        <v>2</v>
      </c>
      <c r="E24" s="182">
        <v>7</v>
      </c>
      <c r="F24" s="182">
        <v>0</v>
      </c>
      <c r="G24" s="182">
        <v>2</v>
      </c>
      <c r="H24" s="182">
        <v>0</v>
      </c>
      <c r="I24" s="182">
        <v>0</v>
      </c>
      <c r="J24" s="182">
        <v>3</v>
      </c>
      <c r="K24" s="182">
        <v>0</v>
      </c>
      <c r="L24" s="182">
        <v>0</v>
      </c>
      <c r="M24" s="182">
        <v>0</v>
      </c>
      <c r="N24" s="182">
        <v>10</v>
      </c>
      <c r="O24" s="182">
        <v>0</v>
      </c>
      <c r="P24" s="182">
        <v>24</v>
      </c>
    </row>
    <row r="25" spans="1:16" x14ac:dyDescent="0.25">
      <c r="A25" s="7" t="s">
        <v>147</v>
      </c>
      <c r="B25" s="182" t="s">
        <v>14</v>
      </c>
      <c r="C25" s="182">
        <v>5</v>
      </c>
      <c r="D25" s="182">
        <v>18</v>
      </c>
      <c r="E25" s="182">
        <v>32</v>
      </c>
      <c r="F25" s="182">
        <v>0</v>
      </c>
      <c r="G25" s="182">
        <v>4</v>
      </c>
      <c r="H25" s="182">
        <v>0</v>
      </c>
      <c r="I25" s="182">
        <v>0</v>
      </c>
      <c r="J25" s="182">
        <v>18</v>
      </c>
      <c r="K25" s="182">
        <v>0</v>
      </c>
      <c r="L25" s="182">
        <v>4</v>
      </c>
      <c r="M25" s="182">
        <v>0</v>
      </c>
      <c r="N25" s="182">
        <v>0</v>
      </c>
      <c r="O25" s="182">
        <v>0</v>
      </c>
      <c r="P25" s="182">
        <v>81</v>
      </c>
    </row>
    <row r="26" spans="1:16" x14ac:dyDescent="0.25">
      <c r="A26" s="7" t="s">
        <v>107</v>
      </c>
      <c r="B26" s="182" t="s">
        <v>108</v>
      </c>
      <c r="C26" s="182">
        <v>0</v>
      </c>
      <c r="D26" s="182">
        <v>4</v>
      </c>
      <c r="E26" s="182">
        <v>4</v>
      </c>
      <c r="F26" s="182">
        <v>1</v>
      </c>
      <c r="G26" s="182">
        <v>5</v>
      </c>
      <c r="H26" s="182">
        <v>0</v>
      </c>
      <c r="I26" s="182">
        <v>0</v>
      </c>
      <c r="J26" s="182">
        <v>1</v>
      </c>
      <c r="K26" s="182">
        <v>0</v>
      </c>
      <c r="L26" s="182">
        <v>0</v>
      </c>
      <c r="M26" s="182">
        <v>0</v>
      </c>
      <c r="N26" s="182">
        <v>0</v>
      </c>
      <c r="O26" s="182">
        <v>0</v>
      </c>
      <c r="P26" s="182">
        <v>15</v>
      </c>
    </row>
    <row r="27" spans="1:16" x14ac:dyDescent="0.25">
      <c r="A27" s="7" t="s">
        <v>67</v>
      </c>
      <c r="B27" s="182" t="s">
        <v>14</v>
      </c>
      <c r="C27" s="182">
        <v>4</v>
      </c>
      <c r="D27" s="182">
        <v>8</v>
      </c>
      <c r="E27" s="182">
        <v>13</v>
      </c>
      <c r="F27" s="182">
        <v>1</v>
      </c>
      <c r="G27" s="182">
        <v>2</v>
      </c>
      <c r="H27" s="182">
        <v>0</v>
      </c>
      <c r="I27" s="182">
        <v>3</v>
      </c>
      <c r="J27" s="182">
        <v>5</v>
      </c>
      <c r="K27" s="182">
        <v>0</v>
      </c>
      <c r="L27" s="182">
        <v>2</v>
      </c>
      <c r="M27" s="182">
        <v>0</v>
      </c>
      <c r="N27" s="182">
        <v>17</v>
      </c>
      <c r="O27" s="182">
        <v>0</v>
      </c>
      <c r="P27" s="182">
        <v>55</v>
      </c>
    </row>
    <row r="28" spans="1:16" x14ac:dyDescent="0.25">
      <c r="A28" s="7" t="s">
        <v>148</v>
      </c>
      <c r="B28" s="182" t="s">
        <v>14</v>
      </c>
      <c r="C28" s="182">
        <v>0</v>
      </c>
      <c r="D28" s="182">
        <v>5</v>
      </c>
      <c r="E28" s="182">
        <v>15</v>
      </c>
      <c r="F28" s="182">
        <v>0</v>
      </c>
      <c r="G28" s="182">
        <v>2</v>
      </c>
      <c r="H28" s="182">
        <v>0</v>
      </c>
      <c r="I28" s="182">
        <v>0</v>
      </c>
      <c r="J28" s="182">
        <v>4</v>
      </c>
      <c r="K28" s="182">
        <v>0</v>
      </c>
      <c r="L28" s="182">
        <v>0</v>
      </c>
      <c r="M28" s="182">
        <v>1</v>
      </c>
      <c r="N28" s="182">
        <v>3</v>
      </c>
      <c r="O28" s="182">
        <v>0</v>
      </c>
      <c r="P28" s="182">
        <v>30</v>
      </c>
    </row>
    <row r="29" spans="1:16" x14ac:dyDescent="0.25">
      <c r="A29" s="7" t="s">
        <v>167</v>
      </c>
      <c r="B29" s="182" t="s">
        <v>180</v>
      </c>
      <c r="C29" s="182">
        <v>15</v>
      </c>
      <c r="D29" s="182">
        <v>2</v>
      </c>
      <c r="E29" s="182">
        <v>14</v>
      </c>
      <c r="F29" s="182">
        <v>8</v>
      </c>
      <c r="G29" s="182">
        <v>21</v>
      </c>
      <c r="H29" s="182">
        <v>4</v>
      </c>
      <c r="I29" s="182">
        <v>20</v>
      </c>
      <c r="J29" s="182">
        <v>22</v>
      </c>
      <c r="K29" s="182">
        <v>6</v>
      </c>
      <c r="L29" s="182">
        <v>1</v>
      </c>
      <c r="M29" s="182">
        <v>6</v>
      </c>
      <c r="N29" s="182">
        <v>11</v>
      </c>
      <c r="O29" s="182">
        <v>2</v>
      </c>
      <c r="P29" s="182">
        <v>132</v>
      </c>
    </row>
    <row r="30" spans="1:16" x14ac:dyDescent="0.25">
      <c r="A30" s="7" t="s">
        <v>167</v>
      </c>
      <c r="B30" s="182" t="s">
        <v>158</v>
      </c>
      <c r="C30" s="182">
        <v>3</v>
      </c>
      <c r="D30" s="182">
        <v>0</v>
      </c>
      <c r="E30" s="182">
        <v>1</v>
      </c>
      <c r="F30" s="182">
        <v>4</v>
      </c>
      <c r="G30" s="182">
        <v>20</v>
      </c>
      <c r="H30" s="182">
        <v>0</v>
      </c>
      <c r="I30" s="182">
        <v>0</v>
      </c>
      <c r="J30" s="182">
        <v>9</v>
      </c>
      <c r="K30" s="182">
        <v>0</v>
      </c>
      <c r="L30" s="182">
        <v>0</v>
      </c>
      <c r="M30" s="182">
        <v>0</v>
      </c>
      <c r="N30" s="182">
        <v>0</v>
      </c>
      <c r="O30" s="182">
        <v>0</v>
      </c>
      <c r="P30" s="182">
        <v>37</v>
      </c>
    </row>
    <row r="31" spans="1:16" x14ac:dyDescent="0.25">
      <c r="A31" s="7" t="s">
        <v>80</v>
      </c>
      <c r="B31" s="182" t="s">
        <v>14</v>
      </c>
      <c r="C31" s="182">
        <v>6</v>
      </c>
      <c r="D31" s="182">
        <v>11</v>
      </c>
      <c r="E31" s="182">
        <v>16</v>
      </c>
      <c r="F31" s="182">
        <v>17</v>
      </c>
      <c r="G31" s="182">
        <v>8</v>
      </c>
      <c r="H31" s="182">
        <v>0</v>
      </c>
      <c r="I31" s="182">
        <v>0</v>
      </c>
      <c r="J31" s="182">
        <v>4</v>
      </c>
      <c r="K31" s="182">
        <v>0</v>
      </c>
      <c r="L31" s="182">
        <v>0</v>
      </c>
      <c r="M31" s="182">
        <v>0</v>
      </c>
      <c r="N31" s="182">
        <v>31</v>
      </c>
      <c r="O31" s="182">
        <v>10</v>
      </c>
      <c r="P31" s="182">
        <v>103</v>
      </c>
    </row>
    <row r="32" spans="1:16" x14ac:dyDescent="0.25">
      <c r="A32" s="7" t="s">
        <v>153</v>
      </c>
      <c r="B32" s="182" t="s">
        <v>14</v>
      </c>
      <c r="C32" s="182">
        <v>0</v>
      </c>
      <c r="D32" s="182">
        <v>0</v>
      </c>
      <c r="E32" s="182">
        <v>1</v>
      </c>
      <c r="F32" s="182">
        <v>0</v>
      </c>
      <c r="G32" s="182">
        <v>0</v>
      </c>
      <c r="H32" s="182">
        <v>0</v>
      </c>
      <c r="I32" s="182">
        <v>0</v>
      </c>
      <c r="J32" s="182">
        <v>0</v>
      </c>
      <c r="K32" s="182">
        <v>0</v>
      </c>
      <c r="L32" s="182">
        <v>0</v>
      </c>
      <c r="M32" s="182">
        <v>0</v>
      </c>
      <c r="N32" s="182">
        <v>0</v>
      </c>
      <c r="O32" s="182">
        <v>0</v>
      </c>
      <c r="P32" s="182">
        <v>1</v>
      </c>
    </row>
    <row r="33" spans="1:16" x14ac:dyDescent="0.25">
      <c r="A33" s="7" t="s">
        <v>54</v>
      </c>
      <c r="B33" s="182" t="s">
        <v>14</v>
      </c>
      <c r="C33" s="182">
        <v>2</v>
      </c>
      <c r="D33" s="182">
        <v>1</v>
      </c>
      <c r="E33" s="182">
        <v>6</v>
      </c>
      <c r="F33" s="182">
        <v>0</v>
      </c>
      <c r="G33" s="182">
        <v>2</v>
      </c>
      <c r="H33" s="182">
        <v>1</v>
      </c>
      <c r="I33" s="182">
        <v>4</v>
      </c>
      <c r="J33" s="182">
        <v>6</v>
      </c>
      <c r="K33" s="182">
        <v>0</v>
      </c>
      <c r="L33" s="182">
        <v>0</v>
      </c>
      <c r="M33" s="182">
        <v>0</v>
      </c>
      <c r="N33" s="182">
        <v>0</v>
      </c>
      <c r="O33" s="182">
        <v>0</v>
      </c>
      <c r="P33" s="182">
        <v>22</v>
      </c>
    </row>
    <row r="34" spans="1:16" x14ac:dyDescent="0.25">
      <c r="A34" s="7" t="s">
        <v>145</v>
      </c>
      <c r="B34" s="182" t="s">
        <v>14</v>
      </c>
      <c r="C34" s="182">
        <v>1</v>
      </c>
      <c r="D34" s="182">
        <v>3</v>
      </c>
      <c r="E34" s="182">
        <v>3</v>
      </c>
      <c r="F34" s="182">
        <v>0</v>
      </c>
      <c r="G34" s="182">
        <v>2</v>
      </c>
      <c r="H34" s="182">
        <v>0</v>
      </c>
      <c r="I34" s="182">
        <v>0</v>
      </c>
      <c r="J34" s="182">
        <v>1</v>
      </c>
      <c r="K34" s="182">
        <v>0</v>
      </c>
      <c r="L34" s="182">
        <v>0</v>
      </c>
      <c r="M34" s="182">
        <v>1</v>
      </c>
      <c r="N34" s="182">
        <v>2</v>
      </c>
      <c r="O34" s="182">
        <v>0</v>
      </c>
      <c r="P34" s="182">
        <v>13</v>
      </c>
    </row>
    <row r="35" spans="1:16" x14ac:dyDescent="0.25">
      <c r="A35" s="7" t="s">
        <v>880</v>
      </c>
      <c r="B35" s="182" t="s">
        <v>14</v>
      </c>
      <c r="C35" s="182">
        <v>22</v>
      </c>
      <c r="D35" s="182">
        <v>4</v>
      </c>
      <c r="E35" s="182">
        <v>19</v>
      </c>
      <c r="F35" s="182">
        <v>70</v>
      </c>
      <c r="G35" s="182">
        <v>33</v>
      </c>
      <c r="H35" s="182">
        <v>41</v>
      </c>
      <c r="I35" s="182">
        <v>64</v>
      </c>
      <c r="J35" s="182">
        <v>101</v>
      </c>
      <c r="K35" s="182">
        <v>6</v>
      </c>
      <c r="L35" s="182">
        <v>4</v>
      </c>
      <c r="M35" s="182">
        <v>27</v>
      </c>
      <c r="N35" s="182">
        <v>65</v>
      </c>
      <c r="O35" s="182">
        <v>1</v>
      </c>
      <c r="P35" s="182">
        <v>457</v>
      </c>
    </row>
    <row r="36" spans="1:16" x14ac:dyDescent="0.25">
      <c r="A36" s="7" t="s">
        <v>880</v>
      </c>
      <c r="B36" s="182" t="s">
        <v>881</v>
      </c>
      <c r="C36" s="182">
        <v>15</v>
      </c>
      <c r="D36" s="182">
        <v>2</v>
      </c>
      <c r="E36" s="182">
        <v>5</v>
      </c>
      <c r="F36" s="182">
        <v>15</v>
      </c>
      <c r="G36" s="182">
        <v>15</v>
      </c>
      <c r="H36" s="182">
        <v>32</v>
      </c>
      <c r="I36" s="182">
        <v>39</v>
      </c>
      <c r="J36" s="182">
        <v>66</v>
      </c>
      <c r="K36" s="182">
        <v>6</v>
      </c>
      <c r="L36" s="182">
        <v>4</v>
      </c>
      <c r="M36" s="182">
        <v>30</v>
      </c>
      <c r="N36" s="182">
        <v>36</v>
      </c>
      <c r="O36" s="182">
        <v>2</v>
      </c>
      <c r="P36" s="182">
        <v>267</v>
      </c>
    </row>
    <row r="37" spans="1:16" x14ac:dyDescent="0.25">
      <c r="A37" s="7" t="s">
        <v>76</v>
      </c>
      <c r="B37" s="182" t="s">
        <v>14</v>
      </c>
      <c r="C37" s="182">
        <v>4</v>
      </c>
      <c r="D37" s="182">
        <v>1</v>
      </c>
      <c r="E37" s="182">
        <v>5</v>
      </c>
      <c r="F37" s="182">
        <v>0</v>
      </c>
      <c r="G37" s="182">
        <v>5</v>
      </c>
      <c r="H37" s="182">
        <v>0</v>
      </c>
      <c r="I37" s="182">
        <v>1</v>
      </c>
      <c r="J37" s="182">
        <v>4</v>
      </c>
      <c r="K37" s="182">
        <v>0</v>
      </c>
      <c r="L37" s="182">
        <v>0</v>
      </c>
      <c r="M37" s="182">
        <v>4</v>
      </c>
      <c r="N37" s="182">
        <v>26</v>
      </c>
      <c r="O37" s="182">
        <v>0</v>
      </c>
      <c r="P37" s="182">
        <v>50</v>
      </c>
    </row>
    <row r="38" spans="1:16" x14ac:dyDescent="0.25">
      <c r="A38" s="7" t="s">
        <v>76</v>
      </c>
      <c r="B38" s="182" t="s">
        <v>77</v>
      </c>
      <c r="C38" s="182">
        <v>0</v>
      </c>
      <c r="D38" s="182">
        <v>1</v>
      </c>
      <c r="E38" s="182">
        <v>0</v>
      </c>
      <c r="F38" s="182">
        <v>0</v>
      </c>
      <c r="G38" s="182">
        <v>1</v>
      </c>
      <c r="H38" s="182">
        <v>4</v>
      </c>
      <c r="I38" s="182">
        <v>2</v>
      </c>
      <c r="J38" s="182">
        <v>2</v>
      </c>
      <c r="K38" s="182">
        <v>1</v>
      </c>
      <c r="L38" s="182">
        <v>0</v>
      </c>
      <c r="M38" s="182">
        <v>3</v>
      </c>
      <c r="N38" s="182">
        <v>5</v>
      </c>
      <c r="O38" s="182">
        <v>0</v>
      </c>
      <c r="P38" s="182">
        <v>19</v>
      </c>
    </row>
    <row r="39" spans="1:16" x14ac:dyDescent="0.25">
      <c r="A39" s="7" t="s">
        <v>76</v>
      </c>
      <c r="B39" s="182" t="s">
        <v>105</v>
      </c>
      <c r="C39" s="182">
        <v>0</v>
      </c>
      <c r="D39" s="182">
        <v>1</v>
      </c>
      <c r="E39" s="182">
        <v>1</v>
      </c>
      <c r="F39" s="182">
        <v>0</v>
      </c>
      <c r="G39" s="182">
        <v>18</v>
      </c>
      <c r="H39" s="182">
        <v>2</v>
      </c>
      <c r="I39" s="182">
        <v>2</v>
      </c>
      <c r="J39" s="182">
        <v>4</v>
      </c>
      <c r="K39" s="182">
        <v>0</v>
      </c>
      <c r="L39" s="182">
        <v>0</v>
      </c>
      <c r="M39" s="182">
        <v>3</v>
      </c>
      <c r="N39" s="182">
        <v>0</v>
      </c>
      <c r="O39" s="182">
        <v>0</v>
      </c>
      <c r="P39" s="182">
        <v>31</v>
      </c>
    </row>
    <row r="40" spans="1:16" x14ac:dyDescent="0.25">
      <c r="A40" s="7" t="s">
        <v>76</v>
      </c>
      <c r="B40" s="182" t="s">
        <v>10</v>
      </c>
      <c r="C40" s="182">
        <v>0</v>
      </c>
      <c r="D40" s="182">
        <v>0</v>
      </c>
      <c r="E40" s="182">
        <v>2</v>
      </c>
      <c r="F40" s="182">
        <v>0</v>
      </c>
      <c r="G40" s="182">
        <v>0</v>
      </c>
      <c r="H40" s="182">
        <v>0</v>
      </c>
      <c r="I40" s="182">
        <v>2</v>
      </c>
      <c r="J40" s="182">
        <v>0</v>
      </c>
      <c r="K40" s="182">
        <v>1</v>
      </c>
      <c r="L40" s="182">
        <v>0</v>
      </c>
      <c r="M40" s="182">
        <v>1</v>
      </c>
      <c r="N40" s="182">
        <v>1</v>
      </c>
      <c r="O40" s="182">
        <v>0</v>
      </c>
      <c r="P40" s="182">
        <v>7</v>
      </c>
    </row>
    <row r="41" spans="1:16" x14ac:dyDescent="0.25">
      <c r="A41" s="7" t="s">
        <v>52</v>
      </c>
      <c r="B41" s="182" t="s">
        <v>14</v>
      </c>
      <c r="C41" s="182">
        <v>0</v>
      </c>
      <c r="D41" s="182">
        <v>0</v>
      </c>
      <c r="E41" s="182">
        <v>8</v>
      </c>
      <c r="F41" s="182">
        <v>0</v>
      </c>
      <c r="G41" s="182">
        <v>2</v>
      </c>
      <c r="H41" s="182">
        <v>0</v>
      </c>
      <c r="I41" s="182">
        <v>0</v>
      </c>
      <c r="J41" s="182">
        <v>1</v>
      </c>
      <c r="K41" s="182">
        <v>1</v>
      </c>
      <c r="L41" s="182">
        <v>0</v>
      </c>
      <c r="M41" s="182">
        <v>0</v>
      </c>
      <c r="N41" s="182">
        <v>1</v>
      </c>
      <c r="O41" s="182">
        <v>0</v>
      </c>
      <c r="P41" s="182">
        <v>13</v>
      </c>
    </row>
    <row r="42" spans="1:16" x14ac:dyDescent="0.25">
      <c r="A42" s="7" t="s">
        <v>20</v>
      </c>
      <c r="B42" s="182" t="s">
        <v>14</v>
      </c>
      <c r="C42" s="182">
        <v>1</v>
      </c>
      <c r="D42" s="182">
        <v>4</v>
      </c>
      <c r="E42" s="182">
        <v>0</v>
      </c>
      <c r="F42" s="182">
        <v>0</v>
      </c>
      <c r="G42" s="182">
        <v>1</v>
      </c>
      <c r="H42" s="182">
        <v>0</v>
      </c>
      <c r="I42" s="182">
        <v>0</v>
      </c>
      <c r="J42" s="182">
        <v>3</v>
      </c>
      <c r="K42" s="182">
        <v>0</v>
      </c>
      <c r="L42" s="182">
        <v>0</v>
      </c>
      <c r="M42" s="182">
        <v>0</v>
      </c>
      <c r="N42" s="182">
        <v>2</v>
      </c>
      <c r="O42" s="182">
        <v>0</v>
      </c>
      <c r="P42" s="182">
        <v>11</v>
      </c>
    </row>
    <row r="43" spans="1:16" x14ac:dyDescent="0.25">
      <c r="A43" s="7" t="s">
        <v>171</v>
      </c>
      <c r="B43" s="182" t="s">
        <v>14</v>
      </c>
      <c r="C43" s="182">
        <v>0</v>
      </c>
      <c r="D43" s="182">
        <v>3</v>
      </c>
      <c r="E43" s="182">
        <v>4</v>
      </c>
      <c r="F43" s="182">
        <v>0</v>
      </c>
      <c r="G43" s="182">
        <v>4</v>
      </c>
      <c r="H43" s="182">
        <v>0</v>
      </c>
      <c r="I43" s="182">
        <v>2</v>
      </c>
      <c r="J43" s="182">
        <v>4</v>
      </c>
      <c r="K43" s="182">
        <v>0</v>
      </c>
      <c r="L43" s="182">
        <v>0</v>
      </c>
      <c r="M43" s="182">
        <v>1</v>
      </c>
      <c r="N43" s="182">
        <v>1</v>
      </c>
      <c r="O43" s="182">
        <v>0</v>
      </c>
      <c r="P43" s="182">
        <v>19</v>
      </c>
    </row>
    <row r="44" spans="1:16" x14ac:dyDescent="0.25">
      <c r="A44" s="7" t="s">
        <v>357</v>
      </c>
      <c r="B44" s="182" t="s">
        <v>14</v>
      </c>
      <c r="C44" s="182">
        <v>0</v>
      </c>
      <c r="D44" s="182">
        <v>5</v>
      </c>
      <c r="E44" s="182">
        <v>3</v>
      </c>
      <c r="F44" s="182">
        <v>0</v>
      </c>
      <c r="G44" s="182">
        <v>2</v>
      </c>
      <c r="H44" s="182">
        <v>0</v>
      </c>
      <c r="I44" s="182">
        <v>0</v>
      </c>
      <c r="J44" s="182">
        <v>1</v>
      </c>
      <c r="K44" s="182">
        <v>3</v>
      </c>
      <c r="L44" s="182">
        <v>0</v>
      </c>
      <c r="M44" s="182">
        <v>0</v>
      </c>
      <c r="N44" s="182">
        <v>5</v>
      </c>
      <c r="O44" s="182">
        <v>2</v>
      </c>
      <c r="P44" s="182">
        <v>21</v>
      </c>
    </row>
    <row r="45" spans="1:16" x14ac:dyDescent="0.25">
      <c r="A45" s="7" t="s">
        <v>152</v>
      </c>
      <c r="B45" s="182" t="s">
        <v>14</v>
      </c>
      <c r="C45" s="182">
        <v>3</v>
      </c>
      <c r="D45" s="182">
        <v>11</v>
      </c>
      <c r="E45" s="182">
        <v>19</v>
      </c>
      <c r="F45" s="182">
        <v>1</v>
      </c>
      <c r="G45" s="182">
        <v>3</v>
      </c>
      <c r="H45" s="182">
        <v>1</v>
      </c>
      <c r="I45" s="182">
        <v>0</v>
      </c>
      <c r="J45" s="182">
        <v>3</v>
      </c>
      <c r="K45" s="182">
        <v>4</v>
      </c>
      <c r="L45" s="182">
        <v>0</v>
      </c>
      <c r="M45" s="182">
        <v>2</v>
      </c>
      <c r="N45" s="182">
        <v>5</v>
      </c>
      <c r="O45" s="182">
        <v>2</v>
      </c>
      <c r="P45" s="182">
        <v>54</v>
      </c>
    </row>
    <row r="46" spans="1:16" x14ac:dyDescent="0.25">
      <c r="A46" s="7" t="s">
        <v>78</v>
      </c>
      <c r="B46" s="182" t="s">
        <v>14</v>
      </c>
      <c r="C46" s="182">
        <v>1</v>
      </c>
      <c r="D46" s="182">
        <v>8</v>
      </c>
      <c r="E46" s="182">
        <v>7</v>
      </c>
      <c r="F46" s="182">
        <v>0</v>
      </c>
      <c r="G46" s="182">
        <v>4</v>
      </c>
      <c r="H46" s="182">
        <v>0</v>
      </c>
      <c r="I46" s="182">
        <v>1</v>
      </c>
      <c r="J46" s="182">
        <v>0</v>
      </c>
      <c r="K46" s="182">
        <v>2</v>
      </c>
      <c r="L46" s="182">
        <v>0</v>
      </c>
      <c r="M46" s="182">
        <v>0</v>
      </c>
      <c r="N46" s="182">
        <v>0</v>
      </c>
      <c r="O46" s="182">
        <v>0</v>
      </c>
      <c r="P46" s="182">
        <v>23</v>
      </c>
    </row>
    <row r="47" spans="1:16" x14ac:dyDescent="0.25">
      <c r="A47" s="7" t="s">
        <v>32</v>
      </c>
      <c r="B47" s="182" t="s">
        <v>14</v>
      </c>
      <c r="C47" s="182">
        <v>5</v>
      </c>
      <c r="D47" s="182">
        <v>8</v>
      </c>
      <c r="E47" s="182">
        <v>27</v>
      </c>
      <c r="F47" s="182">
        <v>2</v>
      </c>
      <c r="G47" s="182">
        <v>5</v>
      </c>
      <c r="H47" s="182">
        <v>1</v>
      </c>
      <c r="I47" s="182">
        <v>0</v>
      </c>
      <c r="J47" s="182">
        <v>14</v>
      </c>
      <c r="K47" s="182">
        <v>1</v>
      </c>
      <c r="L47" s="182">
        <v>0</v>
      </c>
      <c r="M47" s="182">
        <v>0</v>
      </c>
      <c r="N47" s="182">
        <v>6</v>
      </c>
      <c r="O47" s="182">
        <v>2</v>
      </c>
      <c r="P47" s="182">
        <v>71</v>
      </c>
    </row>
    <row r="48" spans="1:16" x14ac:dyDescent="0.25">
      <c r="A48" s="7" t="s">
        <v>178</v>
      </c>
      <c r="B48" s="182" t="s">
        <v>14</v>
      </c>
      <c r="C48" s="182">
        <v>3</v>
      </c>
      <c r="D48" s="182">
        <v>11</v>
      </c>
      <c r="E48" s="182">
        <v>10</v>
      </c>
      <c r="F48" s="182">
        <v>2</v>
      </c>
      <c r="G48" s="182">
        <v>11</v>
      </c>
      <c r="H48" s="182">
        <v>3</v>
      </c>
      <c r="I48" s="182">
        <v>3</v>
      </c>
      <c r="J48" s="182">
        <v>4</v>
      </c>
      <c r="K48" s="182">
        <v>3</v>
      </c>
      <c r="L48" s="182">
        <v>0</v>
      </c>
      <c r="M48" s="182">
        <v>0</v>
      </c>
      <c r="N48" s="182">
        <v>10</v>
      </c>
      <c r="O48" s="182">
        <v>0</v>
      </c>
      <c r="P48" s="182">
        <v>60</v>
      </c>
    </row>
    <row r="49" spans="1:16" x14ac:dyDescent="0.25">
      <c r="A49" s="7" t="s">
        <v>15</v>
      </c>
      <c r="B49" s="182" t="s">
        <v>14</v>
      </c>
      <c r="C49" s="182">
        <v>5</v>
      </c>
      <c r="D49" s="182">
        <v>4</v>
      </c>
      <c r="E49" s="182">
        <v>3</v>
      </c>
      <c r="F49" s="182">
        <v>1</v>
      </c>
      <c r="G49" s="182">
        <v>6</v>
      </c>
      <c r="H49" s="182">
        <v>1</v>
      </c>
      <c r="I49" s="182">
        <v>5</v>
      </c>
      <c r="J49" s="182">
        <v>6</v>
      </c>
      <c r="K49" s="182">
        <v>1</v>
      </c>
      <c r="L49" s="182">
        <v>0</v>
      </c>
      <c r="M49" s="182">
        <v>0</v>
      </c>
      <c r="N49" s="182">
        <v>49</v>
      </c>
      <c r="O49" s="182">
        <v>3</v>
      </c>
      <c r="P49" s="182">
        <v>84</v>
      </c>
    </row>
    <row r="50" spans="1:16" x14ac:dyDescent="0.25">
      <c r="A50" s="7" t="s">
        <v>882</v>
      </c>
      <c r="B50" s="182" t="s">
        <v>14</v>
      </c>
      <c r="C50" s="182">
        <v>2</v>
      </c>
      <c r="D50" s="182">
        <v>3</v>
      </c>
      <c r="E50" s="182">
        <v>5</v>
      </c>
      <c r="F50" s="182">
        <v>0</v>
      </c>
      <c r="G50" s="182">
        <v>1</v>
      </c>
      <c r="H50" s="182">
        <v>0</v>
      </c>
      <c r="I50" s="182">
        <v>0</v>
      </c>
      <c r="J50" s="182">
        <v>1</v>
      </c>
      <c r="K50" s="182">
        <v>0</v>
      </c>
      <c r="L50" s="182">
        <v>0</v>
      </c>
      <c r="M50" s="182">
        <v>0</v>
      </c>
      <c r="N50" s="182">
        <v>0</v>
      </c>
      <c r="O50" s="182">
        <v>0</v>
      </c>
      <c r="P50" s="182">
        <v>12</v>
      </c>
    </row>
    <row r="51" spans="1:16" x14ac:dyDescent="0.25">
      <c r="A51" s="219" t="s">
        <v>159</v>
      </c>
      <c r="B51" s="220" t="s">
        <v>14</v>
      </c>
      <c r="C51" s="182">
        <v>1</v>
      </c>
      <c r="D51" s="182">
        <v>4</v>
      </c>
      <c r="E51" s="182">
        <v>1</v>
      </c>
      <c r="F51" s="182"/>
      <c r="G51" s="182">
        <v>3</v>
      </c>
      <c r="H51" s="182">
        <v>1</v>
      </c>
      <c r="I51" s="182">
        <v>1</v>
      </c>
      <c r="J51" s="182"/>
      <c r="K51" s="182">
        <v>2</v>
      </c>
      <c r="L51" s="182"/>
      <c r="M51" s="182"/>
      <c r="N51" s="182">
        <v>5</v>
      </c>
      <c r="O51" s="182"/>
      <c r="P51" s="182">
        <v>18</v>
      </c>
    </row>
    <row r="52" spans="1:16" x14ac:dyDescent="0.25">
      <c r="A52" s="7" t="s">
        <v>23</v>
      </c>
      <c r="B52" s="182" t="s">
        <v>14</v>
      </c>
      <c r="C52" s="182">
        <v>6</v>
      </c>
      <c r="D52" s="182">
        <v>7</v>
      </c>
      <c r="E52" s="182">
        <v>2</v>
      </c>
      <c r="F52" s="182">
        <v>0</v>
      </c>
      <c r="G52" s="182">
        <v>4</v>
      </c>
      <c r="H52" s="182">
        <v>1</v>
      </c>
      <c r="I52" s="182">
        <v>1</v>
      </c>
      <c r="J52" s="182">
        <v>4</v>
      </c>
      <c r="K52" s="182">
        <v>2</v>
      </c>
      <c r="L52" s="182">
        <v>0</v>
      </c>
      <c r="M52" s="182">
        <v>0</v>
      </c>
      <c r="N52" s="182">
        <v>18</v>
      </c>
      <c r="O52" s="182">
        <v>0</v>
      </c>
      <c r="P52" s="182">
        <v>45</v>
      </c>
    </row>
    <row r="53" spans="1:16" x14ac:dyDescent="0.25">
      <c r="A53" s="7" t="s">
        <v>84</v>
      </c>
      <c r="B53" s="182" t="s">
        <v>14</v>
      </c>
      <c r="C53" s="182">
        <v>1</v>
      </c>
      <c r="D53" s="182">
        <v>1</v>
      </c>
      <c r="E53" s="182">
        <v>2</v>
      </c>
      <c r="F53" s="182">
        <v>0</v>
      </c>
      <c r="G53" s="182">
        <v>2</v>
      </c>
      <c r="H53" s="182">
        <v>0</v>
      </c>
      <c r="I53" s="182">
        <v>0</v>
      </c>
      <c r="J53" s="182">
        <v>3</v>
      </c>
      <c r="K53" s="182">
        <v>0</v>
      </c>
      <c r="L53" s="182">
        <v>0</v>
      </c>
      <c r="M53" s="182">
        <v>0</v>
      </c>
      <c r="N53" s="182">
        <v>0</v>
      </c>
      <c r="O53" s="182">
        <v>0</v>
      </c>
      <c r="P53" s="182">
        <v>9</v>
      </c>
    </row>
    <row r="54" spans="1:16" x14ac:dyDescent="0.25">
      <c r="A54" s="7" t="s">
        <v>90</v>
      </c>
      <c r="B54" s="182" t="s">
        <v>14</v>
      </c>
      <c r="C54" s="182">
        <v>1</v>
      </c>
      <c r="D54" s="182">
        <v>2</v>
      </c>
      <c r="E54" s="182">
        <v>2</v>
      </c>
      <c r="F54" s="182">
        <v>3</v>
      </c>
      <c r="G54" s="182">
        <v>0</v>
      </c>
      <c r="H54" s="182">
        <v>0</v>
      </c>
      <c r="I54" s="182">
        <v>3</v>
      </c>
      <c r="J54" s="182">
        <v>0</v>
      </c>
      <c r="K54" s="182">
        <v>0</v>
      </c>
      <c r="L54" s="182">
        <v>0</v>
      </c>
      <c r="M54" s="182">
        <v>0</v>
      </c>
      <c r="N54" s="182">
        <v>9</v>
      </c>
      <c r="O54" s="182">
        <v>0</v>
      </c>
      <c r="P54" s="182">
        <v>20</v>
      </c>
    </row>
    <row r="55" spans="1:16" x14ac:dyDescent="0.25">
      <c r="A55" s="7" t="s">
        <v>99</v>
      </c>
      <c r="B55" s="182" t="s">
        <v>14</v>
      </c>
      <c r="C55" s="182">
        <v>2</v>
      </c>
      <c r="D55" s="182">
        <v>2</v>
      </c>
      <c r="E55" s="182">
        <v>4</v>
      </c>
      <c r="F55" s="182">
        <v>0</v>
      </c>
      <c r="G55" s="182">
        <v>49</v>
      </c>
      <c r="H55" s="182">
        <v>3</v>
      </c>
      <c r="I55" s="182">
        <v>1</v>
      </c>
      <c r="J55" s="182">
        <v>5</v>
      </c>
      <c r="K55" s="182">
        <v>0</v>
      </c>
      <c r="L55" s="182">
        <v>0</v>
      </c>
      <c r="M55" s="182">
        <v>3</v>
      </c>
      <c r="N55" s="182">
        <v>6</v>
      </c>
      <c r="O55" s="182">
        <v>0</v>
      </c>
      <c r="P55" s="182">
        <v>75</v>
      </c>
    </row>
    <row r="56" spans="1:16" x14ac:dyDescent="0.25">
      <c r="A56" s="7" t="s">
        <v>64</v>
      </c>
      <c r="B56" s="182" t="s">
        <v>35</v>
      </c>
      <c r="C56" s="182">
        <v>10</v>
      </c>
      <c r="D56" s="182">
        <v>11</v>
      </c>
      <c r="E56" s="182">
        <v>16</v>
      </c>
      <c r="F56" s="182">
        <v>4</v>
      </c>
      <c r="G56" s="182">
        <v>61</v>
      </c>
      <c r="H56" s="182">
        <v>3</v>
      </c>
      <c r="I56" s="182">
        <v>40</v>
      </c>
      <c r="J56" s="182">
        <v>22</v>
      </c>
      <c r="K56" s="182">
        <v>4</v>
      </c>
      <c r="L56" s="182">
        <v>0</v>
      </c>
      <c r="M56" s="182">
        <v>25</v>
      </c>
      <c r="N56" s="182">
        <v>64</v>
      </c>
      <c r="O56" s="182">
        <v>1</v>
      </c>
      <c r="P56" s="182">
        <v>261</v>
      </c>
    </row>
    <row r="57" spans="1:16" x14ac:dyDescent="0.25">
      <c r="A57" s="7" t="s">
        <v>161</v>
      </c>
      <c r="B57" s="182" t="s">
        <v>35</v>
      </c>
      <c r="C57" s="182">
        <v>0</v>
      </c>
      <c r="D57" s="182">
        <v>1</v>
      </c>
      <c r="E57" s="182">
        <v>2</v>
      </c>
      <c r="F57" s="182">
        <v>0</v>
      </c>
      <c r="G57" s="182">
        <v>1</v>
      </c>
      <c r="H57" s="182">
        <v>0</v>
      </c>
      <c r="I57" s="182">
        <v>0</v>
      </c>
      <c r="J57" s="182">
        <v>3</v>
      </c>
      <c r="K57" s="182">
        <v>1</v>
      </c>
      <c r="L57" s="182">
        <v>1</v>
      </c>
      <c r="M57" s="182">
        <v>0</v>
      </c>
      <c r="N57" s="182">
        <v>4</v>
      </c>
      <c r="O57" s="182">
        <v>0</v>
      </c>
      <c r="P57" s="182">
        <v>13</v>
      </c>
    </row>
    <row r="58" spans="1:16" x14ac:dyDescent="0.25">
      <c r="A58" s="7" t="s">
        <v>183</v>
      </c>
      <c r="B58" s="182" t="s">
        <v>35</v>
      </c>
      <c r="C58" s="182">
        <v>0</v>
      </c>
      <c r="D58" s="182">
        <v>0</v>
      </c>
      <c r="E58" s="182">
        <v>2</v>
      </c>
      <c r="F58" s="182">
        <v>0</v>
      </c>
      <c r="G58" s="182">
        <v>7</v>
      </c>
      <c r="H58" s="182">
        <v>0</v>
      </c>
      <c r="I58" s="182">
        <v>0</v>
      </c>
      <c r="J58" s="182">
        <v>0</v>
      </c>
      <c r="K58" s="182">
        <v>0</v>
      </c>
      <c r="L58" s="182">
        <v>0</v>
      </c>
      <c r="M58" s="182">
        <v>0</v>
      </c>
      <c r="N58" s="182">
        <v>0</v>
      </c>
      <c r="O58" s="182">
        <v>0</v>
      </c>
      <c r="P58" s="182">
        <v>9</v>
      </c>
    </row>
    <row r="59" spans="1:16" x14ac:dyDescent="0.25">
      <c r="A59" s="7" t="s">
        <v>883</v>
      </c>
      <c r="B59" s="182" t="s">
        <v>35</v>
      </c>
      <c r="C59" s="182">
        <v>1</v>
      </c>
      <c r="D59" s="182">
        <v>8</v>
      </c>
      <c r="E59" s="182">
        <v>0</v>
      </c>
      <c r="F59" s="182">
        <v>0</v>
      </c>
      <c r="G59" s="182">
        <v>33</v>
      </c>
      <c r="H59" s="182">
        <v>0</v>
      </c>
      <c r="I59" s="182">
        <v>1</v>
      </c>
      <c r="J59" s="182">
        <v>8</v>
      </c>
      <c r="K59" s="182">
        <v>2</v>
      </c>
      <c r="L59" s="182">
        <v>0</v>
      </c>
      <c r="M59" s="182">
        <v>0</v>
      </c>
      <c r="N59" s="182">
        <v>9</v>
      </c>
      <c r="O59" s="182">
        <v>0</v>
      </c>
      <c r="P59" s="182">
        <v>62</v>
      </c>
    </row>
    <row r="60" spans="1:16" x14ac:dyDescent="0.25">
      <c r="A60" s="7" t="s">
        <v>953</v>
      </c>
      <c r="B60" s="182" t="s">
        <v>158</v>
      </c>
      <c r="C60" s="182">
        <v>10</v>
      </c>
      <c r="D60" s="182">
        <v>6</v>
      </c>
      <c r="E60" s="182">
        <v>0</v>
      </c>
      <c r="F60" s="182">
        <v>2</v>
      </c>
      <c r="G60" s="182">
        <v>1</v>
      </c>
      <c r="H60" s="182">
        <v>0</v>
      </c>
      <c r="I60" s="182">
        <v>2</v>
      </c>
      <c r="J60" s="182">
        <v>0</v>
      </c>
      <c r="K60" s="182">
        <v>0</v>
      </c>
      <c r="L60" s="182">
        <v>0</v>
      </c>
      <c r="M60" s="182">
        <v>1</v>
      </c>
      <c r="N60" s="182">
        <v>6</v>
      </c>
      <c r="O60" s="182">
        <v>0</v>
      </c>
      <c r="P60" s="182">
        <v>28</v>
      </c>
    </row>
    <row r="61" spans="1:16" x14ac:dyDescent="0.25">
      <c r="A61" s="7" t="s">
        <v>133</v>
      </c>
      <c r="B61" s="182" t="s">
        <v>12</v>
      </c>
      <c r="C61" s="182">
        <v>1</v>
      </c>
      <c r="D61" s="182">
        <v>1</v>
      </c>
      <c r="E61" s="182">
        <v>1</v>
      </c>
      <c r="F61" s="182">
        <v>0</v>
      </c>
      <c r="G61" s="182">
        <v>2</v>
      </c>
      <c r="H61" s="182">
        <v>0</v>
      </c>
      <c r="I61" s="182">
        <v>0</v>
      </c>
      <c r="J61" s="182">
        <v>0</v>
      </c>
      <c r="K61" s="182">
        <v>1</v>
      </c>
      <c r="L61" s="182">
        <v>0</v>
      </c>
      <c r="M61" s="182">
        <v>1</v>
      </c>
      <c r="N61" s="182">
        <v>2</v>
      </c>
      <c r="O61" s="182">
        <v>0</v>
      </c>
      <c r="P61" s="182">
        <v>9</v>
      </c>
    </row>
    <row r="62" spans="1:16" x14ac:dyDescent="0.25">
      <c r="A62" s="7" t="s">
        <v>580</v>
      </c>
      <c r="B62" s="182" t="s">
        <v>14</v>
      </c>
      <c r="C62" s="182">
        <v>0</v>
      </c>
      <c r="D62" s="182">
        <v>3</v>
      </c>
      <c r="E62" s="182">
        <v>0</v>
      </c>
      <c r="F62" s="182">
        <v>0</v>
      </c>
      <c r="G62" s="182">
        <v>0</v>
      </c>
      <c r="H62" s="182">
        <v>0</v>
      </c>
      <c r="I62" s="182">
        <v>0</v>
      </c>
      <c r="J62" s="182">
        <v>0</v>
      </c>
      <c r="K62" s="182">
        <v>1</v>
      </c>
      <c r="L62" s="182">
        <v>0</v>
      </c>
      <c r="M62" s="182">
        <v>0</v>
      </c>
      <c r="N62" s="182">
        <v>7</v>
      </c>
      <c r="O62" s="182">
        <v>1</v>
      </c>
      <c r="P62" s="182">
        <v>12</v>
      </c>
    </row>
    <row r="63" spans="1:16" x14ac:dyDescent="0.25">
      <c r="A63" s="7" t="s">
        <v>259</v>
      </c>
      <c r="B63" s="182" t="s">
        <v>14</v>
      </c>
      <c r="C63" s="182">
        <v>1</v>
      </c>
      <c r="D63" s="182">
        <v>3</v>
      </c>
      <c r="E63" s="182">
        <v>3</v>
      </c>
      <c r="F63" s="182">
        <v>0</v>
      </c>
      <c r="G63" s="182">
        <v>1</v>
      </c>
      <c r="H63" s="182">
        <v>0</v>
      </c>
      <c r="I63" s="182">
        <v>0</v>
      </c>
      <c r="J63" s="182">
        <v>0</v>
      </c>
      <c r="K63" s="182">
        <v>0</v>
      </c>
      <c r="L63" s="182">
        <v>0</v>
      </c>
      <c r="M63" s="182">
        <v>1</v>
      </c>
      <c r="N63" s="182">
        <v>1</v>
      </c>
      <c r="O63" s="182">
        <v>0</v>
      </c>
      <c r="P63" s="182">
        <v>10</v>
      </c>
    </row>
    <row r="64" spans="1:16" x14ac:dyDescent="0.25">
      <c r="A64" s="7" t="s">
        <v>114</v>
      </c>
      <c r="B64" s="182" t="s">
        <v>14</v>
      </c>
      <c r="C64" s="182">
        <v>15</v>
      </c>
      <c r="D64" s="182">
        <v>17</v>
      </c>
      <c r="E64" s="182">
        <v>37</v>
      </c>
      <c r="F64" s="182">
        <v>3</v>
      </c>
      <c r="G64" s="182">
        <v>28</v>
      </c>
      <c r="H64" s="182">
        <v>4</v>
      </c>
      <c r="I64" s="182">
        <v>3</v>
      </c>
      <c r="J64" s="182">
        <v>44</v>
      </c>
      <c r="K64" s="182">
        <v>8</v>
      </c>
      <c r="L64" s="182">
        <v>6</v>
      </c>
      <c r="M64" s="182">
        <v>15</v>
      </c>
      <c r="N64" s="182">
        <v>0</v>
      </c>
      <c r="O64" s="182">
        <v>0</v>
      </c>
      <c r="P64" s="182">
        <v>180</v>
      </c>
    </row>
    <row r="65" spans="1:16" x14ac:dyDescent="0.25">
      <c r="A65" s="7" t="s">
        <v>68</v>
      </c>
      <c r="B65" s="182" t="s">
        <v>14</v>
      </c>
      <c r="C65" s="182">
        <v>0</v>
      </c>
      <c r="D65" s="182">
        <v>5</v>
      </c>
      <c r="E65" s="182">
        <v>0</v>
      </c>
      <c r="F65" s="182">
        <v>0</v>
      </c>
      <c r="G65" s="182">
        <v>0</v>
      </c>
      <c r="H65" s="182">
        <v>0</v>
      </c>
      <c r="I65" s="182">
        <v>0</v>
      </c>
      <c r="J65" s="182">
        <v>1</v>
      </c>
      <c r="K65" s="182">
        <v>0</v>
      </c>
      <c r="L65" s="182">
        <v>0</v>
      </c>
      <c r="M65" s="182">
        <v>0</v>
      </c>
      <c r="N65" s="182">
        <v>1</v>
      </c>
      <c r="O65" s="182">
        <v>0</v>
      </c>
      <c r="P65" s="182">
        <v>7</v>
      </c>
    </row>
    <row r="66" spans="1:16" x14ac:dyDescent="0.25">
      <c r="A66" s="7" t="s">
        <v>261</v>
      </c>
      <c r="B66" s="182" t="s">
        <v>10</v>
      </c>
      <c r="C66" s="182">
        <v>51</v>
      </c>
      <c r="D66" s="182">
        <v>13</v>
      </c>
      <c r="E66" s="182">
        <v>1</v>
      </c>
      <c r="F66" s="182">
        <v>3</v>
      </c>
      <c r="G66" s="182">
        <v>27</v>
      </c>
      <c r="H66" s="182">
        <v>3</v>
      </c>
      <c r="I66" s="182">
        <v>5</v>
      </c>
      <c r="J66" s="182">
        <v>29</v>
      </c>
      <c r="K66" s="182">
        <v>5</v>
      </c>
      <c r="L66" s="182">
        <v>1</v>
      </c>
      <c r="M66" s="182">
        <v>1</v>
      </c>
      <c r="N66" s="182">
        <v>3</v>
      </c>
      <c r="O66" s="182">
        <v>0</v>
      </c>
      <c r="P66" s="182">
        <v>142</v>
      </c>
    </row>
    <row r="67" spans="1:16" x14ac:dyDescent="0.25">
      <c r="A67" s="7" t="s">
        <v>261</v>
      </c>
      <c r="B67" s="182" t="s">
        <v>158</v>
      </c>
      <c r="C67" s="182"/>
      <c r="D67" s="182"/>
      <c r="E67" s="182"/>
      <c r="F67" s="182"/>
      <c r="G67" s="182"/>
      <c r="H67" s="182"/>
      <c r="I67" s="182"/>
      <c r="J67" s="182"/>
      <c r="K67" s="182"/>
      <c r="L67" s="182"/>
      <c r="M67" s="182"/>
      <c r="N67" s="182"/>
      <c r="O67" s="182"/>
      <c r="P67" s="182">
        <v>0</v>
      </c>
    </row>
    <row r="68" spans="1:16" x14ac:dyDescent="0.25">
      <c r="A68" s="7" t="s">
        <v>261</v>
      </c>
      <c r="B68" s="182" t="s">
        <v>954</v>
      </c>
      <c r="C68" s="182">
        <v>41</v>
      </c>
      <c r="D68" s="182">
        <v>8</v>
      </c>
      <c r="E68" s="182">
        <v>0</v>
      </c>
      <c r="F68" s="182">
        <v>0</v>
      </c>
      <c r="G68" s="182">
        <v>26</v>
      </c>
      <c r="H68" s="182">
        <v>9</v>
      </c>
      <c r="I68" s="182">
        <v>8</v>
      </c>
      <c r="J68" s="182">
        <v>17</v>
      </c>
      <c r="K68" s="182">
        <v>2</v>
      </c>
      <c r="L68" s="182">
        <v>0</v>
      </c>
      <c r="M68" s="182">
        <v>2</v>
      </c>
      <c r="N68" s="182">
        <v>4</v>
      </c>
      <c r="O68" s="182">
        <v>0</v>
      </c>
      <c r="P68" s="182">
        <v>117</v>
      </c>
    </row>
    <row r="69" spans="1:16" x14ac:dyDescent="0.25">
      <c r="A69" s="7" t="s">
        <v>63</v>
      </c>
      <c r="B69" s="182" t="s">
        <v>14</v>
      </c>
      <c r="C69" s="182">
        <v>1</v>
      </c>
      <c r="D69" s="182">
        <v>2</v>
      </c>
      <c r="E69" s="182">
        <v>7</v>
      </c>
      <c r="F69" s="182">
        <v>0</v>
      </c>
      <c r="G69" s="182">
        <v>2</v>
      </c>
      <c r="H69" s="182">
        <v>2</v>
      </c>
      <c r="I69" s="182">
        <v>1</v>
      </c>
      <c r="J69" s="182">
        <v>2</v>
      </c>
      <c r="K69" s="182">
        <v>2</v>
      </c>
      <c r="L69" s="182">
        <v>0</v>
      </c>
      <c r="M69" s="182">
        <v>0</v>
      </c>
      <c r="N69" s="182">
        <v>0</v>
      </c>
      <c r="O69" s="182">
        <v>1</v>
      </c>
      <c r="P69" s="182">
        <v>20</v>
      </c>
    </row>
    <row r="70" spans="1:16" x14ac:dyDescent="0.25">
      <c r="A70" s="7" t="s">
        <v>98</v>
      </c>
      <c r="B70" s="182" t="s">
        <v>14</v>
      </c>
      <c r="C70" s="182">
        <v>0</v>
      </c>
      <c r="D70" s="182">
        <v>7</v>
      </c>
      <c r="E70" s="182">
        <v>3</v>
      </c>
      <c r="F70" s="182">
        <v>0</v>
      </c>
      <c r="G70" s="182">
        <v>7</v>
      </c>
      <c r="H70" s="182">
        <v>1</v>
      </c>
      <c r="I70" s="182">
        <v>0</v>
      </c>
      <c r="J70" s="182">
        <v>6</v>
      </c>
      <c r="K70" s="182">
        <v>0</v>
      </c>
      <c r="L70" s="182">
        <v>0</v>
      </c>
      <c r="M70" s="182">
        <v>0</v>
      </c>
      <c r="N70" s="182">
        <v>9</v>
      </c>
      <c r="O70" s="182">
        <v>0</v>
      </c>
      <c r="P70" s="182">
        <v>33</v>
      </c>
    </row>
    <row r="71" spans="1:16" x14ac:dyDescent="0.25">
      <c r="A71" s="7" t="s">
        <v>139</v>
      </c>
      <c r="B71" s="182" t="s">
        <v>14</v>
      </c>
      <c r="C71" s="182">
        <v>2</v>
      </c>
      <c r="D71" s="182">
        <v>5</v>
      </c>
      <c r="E71" s="182">
        <v>10</v>
      </c>
      <c r="F71" s="182">
        <v>0</v>
      </c>
      <c r="G71" s="182">
        <v>6</v>
      </c>
      <c r="H71" s="182">
        <v>0</v>
      </c>
      <c r="I71" s="182">
        <v>0</v>
      </c>
      <c r="J71" s="182">
        <v>2</v>
      </c>
      <c r="K71" s="182">
        <v>0</v>
      </c>
      <c r="L71" s="182">
        <v>0</v>
      </c>
      <c r="M71" s="182">
        <v>0</v>
      </c>
      <c r="N71" s="182">
        <v>0</v>
      </c>
      <c r="O71" s="182">
        <v>0</v>
      </c>
      <c r="P71" s="182">
        <v>25</v>
      </c>
    </row>
    <row r="72" spans="1:16" x14ac:dyDescent="0.25">
      <c r="A72" s="7" t="s">
        <v>141</v>
      </c>
      <c r="B72" s="182" t="s">
        <v>14</v>
      </c>
      <c r="C72" s="182">
        <v>1</v>
      </c>
      <c r="D72" s="182">
        <v>3</v>
      </c>
      <c r="E72" s="182">
        <v>0</v>
      </c>
      <c r="F72" s="182">
        <v>0</v>
      </c>
      <c r="G72" s="182">
        <v>2</v>
      </c>
      <c r="H72" s="182">
        <v>0</v>
      </c>
      <c r="I72" s="182">
        <v>0</v>
      </c>
      <c r="J72" s="182">
        <v>2</v>
      </c>
      <c r="K72" s="182">
        <v>3</v>
      </c>
      <c r="L72" s="182">
        <v>0</v>
      </c>
      <c r="M72" s="182">
        <v>0</v>
      </c>
      <c r="N72" s="182">
        <v>3</v>
      </c>
      <c r="O72" s="182">
        <v>0</v>
      </c>
      <c r="P72" s="182">
        <v>14</v>
      </c>
    </row>
    <row r="73" spans="1:16" x14ac:dyDescent="0.25">
      <c r="A73" s="7" t="s">
        <v>39</v>
      </c>
      <c r="B73" s="182" t="s">
        <v>14</v>
      </c>
      <c r="C73" s="182">
        <v>2</v>
      </c>
      <c r="D73" s="182">
        <v>0</v>
      </c>
      <c r="E73" s="182">
        <v>4</v>
      </c>
      <c r="F73" s="182">
        <v>1</v>
      </c>
      <c r="G73" s="182">
        <v>22</v>
      </c>
      <c r="H73" s="182">
        <v>0</v>
      </c>
      <c r="I73" s="182">
        <v>0</v>
      </c>
      <c r="J73" s="182">
        <v>10</v>
      </c>
      <c r="K73" s="182">
        <v>0</v>
      </c>
      <c r="L73" s="182">
        <v>0</v>
      </c>
      <c r="M73" s="182">
        <v>0</v>
      </c>
      <c r="N73" s="182">
        <v>10</v>
      </c>
      <c r="O73" s="182">
        <v>0</v>
      </c>
      <c r="P73" s="182">
        <v>49</v>
      </c>
    </row>
    <row r="74" spans="1:16" x14ac:dyDescent="0.25">
      <c r="A74" s="7" t="s">
        <v>884</v>
      </c>
      <c r="B74" s="182" t="s">
        <v>14</v>
      </c>
      <c r="C74" s="182">
        <v>2</v>
      </c>
      <c r="D74" s="182">
        <v>0</v>
      </c>
      <c r="E74" s="182">
        <v>39</v>
      </c>
      <c r="F74" s="182">
        <v>0</v>
      </c>
      <c r="G74" s="182">
        <v>12</v>
      </c>
      <c r="H74" s="182">
        <v>0</v>
      </c>
      <c r="I74" s="182">
        <v>0</v>
      </c>
      <c r="J74" s="182">
        <v>0</v>
      </c>
      <c r="K74" s="182">
        <v>0</v>
      </c>
      <c r="L74" s="182">
        <v>0</v>
      </c>
      <c r="M74" s="182">
        <v>10</v>
      </c>
      <c r="N74" s="182">
        <v>1</v>
      </c>
      <c r="O74" s="182">
        <v>0</v>
      </c>
      <c r="P74" s="182">
        <v>64</v>
      </c>
    </row>
    <row r="75" spans="1:16" x14ac:dyDescent="0.25">
      <c r="A75" s="7" t="s">
        <v>89</v>
      </c>
      <c r="B75" s="182" t="s">
        <v>14</v>
      </c>
      <c r="C75" s="182">
        <v>3</v>
      </c>
      <c r="D75" s="182">
        <v>19</v>
      </c>
      <c r="E75" s="182">
        <v>3</v>
      </c>
      <c r="F75" s="182">
        <v>0</v>
      </c>
      <c r="G75" s="182">
        <v>2</v>
      </c>
      <c r="H75" s="182">
        <v>0</v>
      </c>
      <c r="I75" s="182">
        <v>2</v>
      </c>
      <c r="J75" s="182">
        <v>4</v>
      </c>
      <c r="K75" s="182">
        <v>1</v>
      </c>
      <c r="L75" s="182">
        <v>0</v>
      </c>
      <c r="M75" s="182">
        <v>0</v>
      </c>
      <c r="N75" s="182">
        <v>4</v>
      </c>
      <c r="O75" s="182">
        <v>0</v>
      </c>
      <c r="P75" s="182">
        <v>38</v>
      </c>
    </row>
    <row r="76" spans="1:16" x14ac:dyDescent="0.25">
      <c r="A76" s="7" t="s">
        <v>263</v>
      </c>
      <c r="B76" s="182" t="s">
        <v>14</v>
      </c>
      <c r="C76" s="182">
        <v>3</v>
      </c>
      <c r="D76" s="182">
        <v>10</v>
      </c>
      <c r="E76" s="182">
        <v>25</v>
      </c>
      <c r="F76" s="182">
        <v>1</v>
      </c>
      <c r="G76" s="182">
        <v>0</v>
      </c>
      <c r="H76" s="182">
        <v>13</v>
      </c>
      <c r="I76" s="182">
        <v>0</v>
      </c>
      <c r="J76" s="182">
        <v>6</v>
      </c>
      <c r="K76" s="182">
        <v>0</v>
      </c>
      <c r="L76" s="182">
        <v>0</v>
      </c>
      <c r="M76" s="182">
        <v>3</v>
      </c>
      <c r="N76" s="182">
        <v>11</v>
      </c>
      <c r="O76" s="182">
        <v>0</v>
      </c>
      <c r="P76" s="182">
        <v>72</v>
      </c>
    </row>
    <row r="77" spans="1:16" x14ac:dyDescent="0.25">
      <c r="A77" s="7" t="s">
        <v>176</v>
      </c>
      <c r="B77" s="182" t="s">
        <v>177</v>
      </c>
      <c r="C77" s="182">
        <v>0</v>
      </c>
      <c r="D77" s="182">
        <v>0</v>
      </c>
      <c r="E77" s="182">
        <v>2</v>
      </c>
      <c r="F77" s="182">
        <v>0</v>
      </c>
      <c r="G77" s="182">
        <v>0</v>
      </c>
      <c r="H77" s="182">
        <v>0</v>
      </c>
      <c r="I77" s="182">
        <v>0</v>
      </c>
      <c r="J77" s="182">
        <v>0</v>
      </c>
      <c r="K77" s="182">
        <v>1</v>
      </c>
      <c r="L77" s="182">
        <v>0</v>
      </c>
      <c r="M77" s="182">
        <v>0</v>
      </c>
      <c r="N77" s="182">
        <v>0</v>
      </c>
      <c r="O77" s="182">
        <v>0</v>
      </c>
      <c r="P77" s="182">
        <v>3</v>
      </c>
    </row>
    <row r="78" spans="1:16" x14ac:dyDescent="0.25">
      <c r="A78" s="7" t="s">
        <v>11</v>
      </c>
      <c r="B78" s="182" t="s">
        <v>12</v>
      </c>
      <c r="C78" s="182">
        <v>0</v>
      </c>
      <c r="D78" s="182">
        <v>12</v>
      </c>
      <c r="E78" s="182">
        <v>1</v>
      </c>
      <c r="F78" s="182">
        <v>0</v>
      </c>
      <c r="G78" s="182">
        <v>1</v>
      </c>
      <c r="H78" s="182">
        <v>0</v>
      </c>
      <c r="I78" s="182">
        <v>0</v>
      </c>
      <c r="J78" s="182">
        <v>5</v>
      </c>
      <c r="K78" s="182">
        <v>0</v>
      </c>
      <c r="L78" s="182">
        <v>0</v>
      </c>
      <c r="M78" s="182">
        <v>1</v>
      </c>
      <c r="N78" s="182">
        <v>0</v>
      </c>
      <c r="O78" s="182">
        <v>0</v>
      </c>
      <c r="P78" s="182">
        <v>20</v>
      </c>
    </row>
    <row r="79" spans="1:16" x14ac:dyDescent="0.25">
      <c r="A79" s="7" t="s">
        <v>29</v>
      </c>
      <c r="B79" s="182" t="s">
        <v>14</v>
      </c>
      <c r="C79" s="182">
        <v>2</v>
      </c>
      <c r="D79" s="182">
        <v>1</v>
      </c>
      <c r="E79" s="182">
        <v>3</v>
      </c>
      <c r="F79" s="182">
        <v>0</v>
      </c>
      <c r="G79" s="182">
        <v>1</v>
      </c>
      <c r="H79" s="182">
        <v>0</v>
      </c>
      <c r="I79" s="182">
        <v>1</v>
      </c>
      <c r="J79" s="182">
        <v>1</v>
      </c>
      <c r="K79" s="182">
        <v>2</v>
      </c>
      <c r="L79" s="182">
        <v>1</v>
      </c>
      <c r="M79" s="182">
        <v>0</v>
      </c>
      <c r="N79" s="182">
        <v>1</v>
      </c>
      <c r="O79" s="182">
        <v>0</v>
      </c>
      <c r="P79" s="182">
        <v>13</v>
      </c>
    </row>
    <row r="80" spans="1:16" x14ac:dyDescent="0.25">
      <c r="A80" s="7" t="s">
        <v>113</v>
      </c>
      <c r="B80" s="182" t="s">
        <v>14</v>
      </c>
      <c r="C80" s="182">
        <v>0</v>
      </c>
      <c r="D80" s="182">
        <v>3</v>
      </c>
      <c r="E80" s="182">
        <v>1</v>
      </c>
      <c r="F80" s="182">
        <v>0</v>
      </c>
      <c r="G80" s="182">
        <v>0</v>
      </c>
      <c r="H80" s="182">
        <v>0</v>
      </c>
      <c r="I80" s="182">
        <v>0</v>
      </c>
      <c r="J80" s="182">
        <v>0</v>
      </c>
      <c r="K80" s="182">
        <v>0</v>
      </c>
      <c r="L80" s="182">
        <v>0</v>
      </c>
      <c r="M80" s="182">
        <v>0</v>
      </c>
      <c r="N80" s="182">
        <v>5</v>
      </c>
      <c r="O80" s="182">
        <v>0</v>
      </c>
      <c r="P80" s="182">
        <v>9</v>
      </c>
    </row>
    <row r="81" spans="1:16" x14ac:dyDescent="0.25">
      <c r="A81" s="7" t="s">
        <v>60</v>
      </c>
      <c r="B81" s="182" t="s">
        <v>85</v>
      </c>
      <c r="C81" s="182">
        <v>0</v>
      </c>
      <c r="D81" s="182">
        <v>0</v>
      </c>
      <c r="E81" s="182">
        <v>0</v>
      </c>
      <c r="F81" s="182">
        <v>3</v>
      </c>
      <c r="G81" s="182">
        <v>0</v>
      </c>
      <c r="H81" s="182">
        <v>0</v>
      </c>
      <c r="I81" s="182">
        <v>0</v>
      </c>
      <c r="J81" s="182">
        <v>0</v>
      </c>
      <c r="K81" s="182">
        <v>0</v>
      </c>
      <c r="L81" s="182">
        <v>0</v>
      </c>
      <c r="M81" s="182">
        <v>0</v>
      </c>
      <c r="N81" s="182">
        <v>0</v>
      </c>
      <c r="O81" s="182">
        <v>33</v>
      </c>
      <c r="P81" s="182">
        <v>36</v>
      </c>
    </row>
    <row r="82" spans="1:16" x14ac:dyDescent="0.25">
      <c r="A82" s="7" t="s">
        <v>60</v>
      </c>
      <c r="B82" s="182" t="s">
        <v>61</v>
      </c>
      <c r="C82" s="182">
        <v>6</v>
      </c>
      <c r="D82" s="182">
        <v>0</v>
      </c>
      <c r="E82" s="182">
        <v>0</v>
      </c>
      <c r="F82" s="182">
        <v>0</v>
      </c>
      <c r="G82" s="182">
        <v>0</v>
      </c>
      <c r="H82" s="182">
        <v>0</v>
      </c>
      <c r="I82" s="182">
        <v>0</v>
      </c>
      <c r="J82" s="182">
        <v>0</v>
      </c>
      <c r="K82" s="182">
        <v>0</v>
      </c>
      <c r="L82" s="182">
        <v>0</v>
      </c>
      <c r="M82" s="182">
        <v>0</v>
      </c>
      <c r="N82" s="182">
        <v>0</v>
      </c>
      <c r="O82" s="182">
        <v>122</v>
      </c>
      <c r="P82" s="182">
        <v>128</v>
      </c>
    </row>
    <row r="83" spans="1:16" x14ac:dyDescent="0.25">
      <c r="A83" s="7" t="s">
        <v>128</v>
      </c>
      <c r="B83" s="182" t="s">
        <v>14</v>
      </c>
      <c r="C83" s="182">
        <v>1</v>
      </c>
      <c r="D83" s="182">
        <v>1</v>
      </c>
      <c r="E83" s="182">
        <v>2</v>
      </c>
      <c r="F83" s="182">
        <v>0</v>
      </c>
      <c r="G83" s="182">
        <v>1</v>
      </c>
      <c r="H83" s="182">
        <v>0</v>
      </c>
      <c r="I83" s="182">
        <v>0</v>
      </c>
      <c r="J83" s="182">
        <v>0</v>
      </c>
      <c r="K83" s="182">
        <v>1</v>
      </c>
      <c r="L83" s="182">
        <v>0</v>
      </c>
      <c r="M83" s="182">
        <v>0</v>
      </c>
      <c r="N83" s="182">
        <v>0</v>
      </c>
      <c r="O83" s="182">
        <v>0</v>
      </c>
      <c r="P83" s="182">
        <v>6</v>
      </c>
    </row>
    <row r="84" spans="1:16" x14ac:dyDescent="0.25">
      <c r="A84" s="7" t="s">
        <v>120</v>
      </c>
      <c r="B84" s="182" t="s">
        <v>14</v>
      </c>
      <c r="C84" s="182">
        <v>7</v>
      </c>
      <c r="D84" s="182">
        <v>5</v>
      </c>
      <c r="E84" s="182">
        <v>40</v>
      </c>
      <c r="F84" s="182">
        <v>2</v>
      </c>
      <c r="G84" s="182">
        <v>123</v>
      </c>
      <c r="H84" s="182">
        <v>12</v>
      </c>
      <c r="I84" s="182">
        <v>67</v>
      </c>
      <c r="J84" s="182">
        <v>0</v>
      </c>
      <c r="K84" s="182">
        <v>0</v>
      </c>
      <c r="L84" s="182">
        <v>0</v>
      </c>
      <c r="M84" s="182">
        <v>0</v>
      </c>
      <c r="N84" s="182">
        <v>6</v>
      </c>
      <c r="O84" s="182">
        <v>0</v>
      </c>
      <c r="P84" s="182">
        <v>262</v>
      </c>
    </row>
    <row r="85" spans="1:16" x14ac:dyDescent="0.25">
      <c r="A85" s="7" t="s">
        <v>51</v>
      </c>
      <c r="B85" s="182" t="s">
        <v>14</v>
      </c>
      <c r="C85" s="182">
        <v>2</v>
      </c>
      <c r="D85" s="182">
        <v>3</v>
      </c>
      <c r="E85" s="182">
        <v>10</v>
      </c>
      <c r="F85" s="182">
        <v>0</v>
      </c>
      <c r="G85" s="182">
        <v>22</v>
      </c>
      <c r="H85" s="182">
        <v>0</v>
      </c>
      <c r="I85" s="182">
        <v>4</v>
      </c>
      <c r="J85" s="182">
        <v>0</v>
      </c>
      <c r="K85" s="182">
        <v>2</v>
      </c>
      <c r="L85" s="182">
        <v>0</v>
      </c>
      <c r="M85" s="182">
        <v>0</v>
      </c>
      <c r="N85" s="182">
        <v>0</v>
      </c>
      <c r="O85" s="182">
        <v>0</v>
      </c>
      <c r="P85" s="182">
        <v>43</v>
      </c>
    </row>
    <row r="86" spans="1:16" x14ac:dyDescent="0.25">
      <c r="A86" s="7" t="s">
        <v>201</v>
      </c>
      <c r="B86" s="182" t="s">
        <v>14</v>
      </c>
      <c r="C86" s="182">
        <v>2</v>
      </c>
      <c r="D86" s="182">
        <v>4</v>
      </c>
      <c r="E86" s="182">
        <v>7</v>
      </c>
      <c r="F86" s="182">
        <v>3</v>
      </c>
      <c r="G86" s="182">
        <v>9</v>
      </c>
      <c r="H86" s="182">
        <v>1</v>
      </c>
      <c r="I86" s="182">
        <v>0</v>
      </c>
      <c r="J86" s="182">
        <v>9</v>
      </c>
      <c r="K86" s="182">
        <v>0</v>
      </c>
      <c r="L86" s="182">
        <v>0</v>
      </c>
      <c r="M86" s="182">
        <v>1</v>
      </c>
      <c r="N86" s="182">
        <v>6</v>
      </c>
      <c r="O86" s="182">
        <v>0</v>
      </c>
      <c r="P86" s="182">
        <v>42</v>
      </c>
    </row>
    <row r="87" spans="1:16" x14ac:dyDescent="0.25">
      <c r="A87" s="7" t="s">
        <v>129</v>
      </c>
      <c r="B87" s="182" t="s">
        <v>14</v>
      </c>
      <c r="C87" s="182">
        <v>0</v>
      </c>
      <c r="D87" s="182">
        <v>3</v>
      </c>
      <c r="E87" s="182">
        <v>20</v>
      </c>
      <c r="F87" s="182">
        <v>1</v>
      </c>
      <c r="G87" s="182">
        <v>6</v>
      </c>
      <c r="H87" s="182">
        <v>0</v>
      </c>
      <c r="I87" s="182">
        <v>0</v>
      </c>
      <c r="J87" s="182">
        <v>0</v>
      </c>
      <c r="K87" s="182">
        <v>1</v>
      </c>
      <c r="L87" s="182">
        <v>0</v>
      </c>
      <c r="M87" s="182">
        <v>1</v>
      </c>
      <c r="N87" s="182">
        <v>0</v>
      </c>
      <c r="O87" s="182">
        <v>0</v>
      </c>
      <c r="P87" s="182">
        <v>32</v>
      </c>
    </row>
    <row r="88" spans="1:16" x14ac:dyDescent="0.25">
      <c r="A88" s="7" t="s">
        <v>33</v>
      </c>
      <c r="B88" s="182" t="s">
        <v>14</v>
      </c>
      <c r="C88" s="182">
        <v>0</v>
      </c>
      <c r="D88" s="182">
        <v>2</v>
      </c>
      <c r="E88" s="182">
        <v>2</v>
      </c>
      <c r="F88" s="182">
        <v>0</v>
      </c>
      <c r="G88" s="182">
        <v>6</v>
      </c>
      <c r="H88" s="182">
        <v>0</v>
      </c>
      <c r="I88" s="182">
        <v>0</v>
      </c>
      <c r="J88" s="182">
        <v>3</v>
      </c>
      <c r="K88" s="182">
        <v>1</v>
      </c>
      <c r="L88" s="182">
        <v>0</v>
      </c>
      <c r="M88" s="182">
        <v>1</v>
      </c>
      <c r="N88" s="182">
        <v>0</v>
      </c>
      <c r="O88" s="182">
        <v>1</v>
      </c>
      <c r="P88" s="182">
        <v>16</v>
      </c>
    </row>
    <row r="89" spans="1:16" x14ac:dyDescent="0.25">
      <c r="A89" s="7" t="s">
        <v>885</v>
      </c>
      <c r="B89" s="182" t="s">
        <v>14</v>
      </c>
      <c r="C89" s="182">
        <v>1</v>
      </c>
      <c r="D89" s="182">
        <v>1</v>
      </c>
      <c r="E89" s="182">
        <v>4</v>
      </c>
      <c r="F89" s="182">
        <v>0</v>
      </c>
      <c r="G89" s="182">
        <v>1</v>
      </c>
      <c r="H89" s="182">
        <v>0</v>
      </c>
      <c r="I89" s="182">
        <v>1</v>
      </c>
      <c r="J89" s="182">
        <v>0</v>
      </c>
      <c r="K89" s="182">
        <v>1</v>
      </c>
      <c r="L89" s="182">
        <v>0</v>
      </c>
      <c r="M89" s="182">
        <v>0</v>
      </c>
      <c r="N89" s="182">
        <v>33</v>
      </c>
      <c r="O89" s="182">
        <v>0</v>
      </c>
      <c r="P89" s="182">
        <v>42</v>
      </c>
    </row>
    <row r="90" spans="1:16" x14ac:dyDescent="0.25">
      <c r="A90" s="7" t="s">
        <v>30</v>
      </c>
      <c r="B90" s="182" t="s">
        <v>14</v>
      </c>
      <c r="C90" s="182">
        <v>0</v>
      </c>
      <c r="D90" s="182">
        <v>6</v>
      </c>
      <c r="E90" s="182">
        <v>8</v>
      </c>
      <c r="F90" s="182">
        <v>0</v>
      </c>
      <c r="G90" s="182">
        <v>8</v>
      </c>
      <c r="H90" s="182">
        <v>0</v>
      </c>
      <c r="I90" s="182">
        <v>0</v>
      </c>
      <c r="J90" s="182">
        <v>8</v>
      </c>
      <c r="K90" s="182">
        <v>1</v>
      </c>
      <c r="L90" s="182">
        <v>0</v>
      </c>
      <c r="M90" s="182">
        <v>0</v>
      </c>
      <c r="N90" s="182">
        <v>0</v>
      </c>
      <c r="O90" s="182">
        <v>0</v>
      </c>
      <c r="P90" s="182">
        <v>31</v>
      </c>
    </row>
    <row r="91" spans="1:16" x14ac:dyDescent="0.25">
      <c r="A91" s="7" t="s">
        <v>43</v>
      </c>
      <c r="B91" s="182" t="s">
        <v>14</v>
      </c>
      <c r="C91" s="182">
        <v>7</v>
      </c>
      <c r="D91" s="182">
        <v>3</v>
      </c>
      <c r="E91" s="182">
        <v>16</v>
      </c>
      <c r="F91" s="182">
        <v>0</v>
      </c>
      <c r="G91" s="182">
        <v>6</v>
      </c>
      <c r="H91" s="182">
        <v>0</v>
      </c>
      <c r="I91" s="182">
        <v>4</v>
      </c>
      <c r="J91" s="182">
        <v>0</v>
      </c>
      <c r="K91" s="182">
        <v>2</v>
      </c>
      <c r="L91" s="182">
        <v>0</v>
      </c>
      <c r="M91" s="182">
        <v>0</v>
      </c>
      <c r="N91" s="182">
        <v>4</v>
      </c>
      <c r="O91" s="182">
        <v>3</v>
      </c>
      <c r="P91" s="182">
        <v>45</v>
      </c>
    </row>
    <row r="92" spans="1:16" x14ac:dyDescent="0.25">
      <c r="A92" s="7" t="s">
        <v>266</v>
      </c>
      <c r="B92" s="182" t="s">
        <v>10</v>
      </c>
      <c r="C92" s="182">
        <v>3</v>
      </c>
      <c r="D92" s="182">
        <v>4</v>
      </c>
      <c r="E92" s="182">
        <v>3</v>
      </c>
      <c r="F92" s="182">
        <v>2</v>
      </c>
      <c r="G92" s="182">
        <v>3</v>
      </c>
      <c r="H92" s="182">
        <v>2</v>
      </c>
      <c r="I92" s="182">
        <v>0</v>
      </c>
      <c r="J92" s="182">
        <v>0</v>
      </c>
      <c r="K92" s="182">
        <v>4</v>
      </c>
      <c r="L92" s="182">
        <v>0</v>
      </c>
      <c r="M92" s="182">
        <v>0</v>
      </c>
      <c r="N92" s="182">
        <v>0</v>
      </c>
      <c r="O92" s="182">
        <v>0</v>
      </c>
      <c r="P92" s="182">
        <v>21</v>
      </c>
    </row>
    <row r="93" spans="1:16" x14ac:dyDescent="0.25">
      <c r="A93" s="7" t="s">
        <v>165</v>
      </c>
      <c r="B93" s="182" t="s">
        <v>202</v>
      </c>
      <c r="C93" s="182">
        <v>0</v>
      </c>
      <c r="D93" s="182">
        <v>0</v>
      </c>
      <c r="E93" s="182">
        <v>1</v>
      </c>
      <c r="F93" s="182">
        <v>0</v>
      </c>
      <c r="G93" s="182">
        <v>4</v>
      </c>
      <c r="H93" s="182">
        <v>0</v>
      </c>
      <c r="I93" s="182">
        <v>0</v>
      </c>
      <c r="J93" s="182">
        <v>3</v>
      </c>
      <c r="K93" s="182">
        <v>0</v>
      </c>
      <c r="L93" s="182">
        <v>0</v>
      </c>
      <c r="M93" s="182">
        <v>0</v>
      </c>
      <c r="N93" s="182">
        <v>0</v>
      </c>
      <c r="O93" s="182">
        <v>0</v>
      </c>
      <c r="P93" s="182">
        <v>8</v>
      </c>
    </row>
    <row r="94" spans="1:16" x14ac:dyDescent="0.25">
      <c r="A94" s="7" t="s">
        <v>165</v>
      </c>
      <c r="B94" s="182" t="s">
        <v>14</v>
      </c>
      <c r="C94" s="182">
        <v>3</v>
      </c>
      <c r="D94" s="182">
        <v>3</v>
      </c>
      <c r="E94" s="182">
        <v>5</v>
      </c>
      <c r="F94" s="182">
        <v>0</v>
      </c>
      <c r="G94" s="182">
        <v>4</v>
      </c>
      <c r="H94" s="182">
        <v>3</v>
      </c>
      <c r="I94" s="182">
        <v>0</v>
      </c>
      <c r="J94" s="182">
        <v>7</v>
      </c>
      <c r="K94" s="182">
        <v>0</v>
      </c>
      <c r="L94" s="182">
        <v>0</v>
      </c>
      <c r="M94" s="182">
        <v>1</v>
      </c>
      <c r="N94" s="182">
        <v>7</v>
      </c>
      <c r="O94" s="182">
        <v>1</v>
      </c>
      <c r="P94" s="182">
        <v>34</v>
      </c>
    </row>
    <row r="95" spans="1:16" x14ac:dyDescent="0.25">
      <c r="A95" s="7" t="s">
        <v>165</v>
      </c>
      <c r="B95" s="182" t="s">
        <v>166</v>
      </c>
      <c r="C95" s="182">
        <v>2</v>
      </c>
      <c r="D95" s="182">
        <v>3</v>
      </c>
      <c r="E95" s="182">
        <v>7</v>
      </c>
      <c r="F95" s="182">
        <v>0</v>
      </c>
      <c r="G95" s="182">
        <v>3</v>
      </c>
      <c r="H95" s="182">
        <v>0</v>
      </c>
      <c r="I95" s="182">
        <v>0</v>
      </c>
      <c r="J95" s="182">
        <v>1</v>
      </c>
      <c r="K95" s="182">
        <v>0</v>
      </c>
      <c r="L95" s="182">
        <v>0</v>
      </c>
      <c r="M95" s="182">
        <v>1</v>
      </c>
      <c r="N95" s="182">
        <v>0</v>
      </c>
      <c r="O95" s="182">
        <v>0</v>
      </c>
      <c r="P95" s="182">
        <v>17</v>
      </c>
    </row>
    <row r="96" spans="1:16" x14ac:dyDescent="0.25">
      <c r="A96" s="7" t="s">
        <v>955</v>
      </c>
      <c r="B96" s="182" t="s">
        <v>14</v>
      </c>
      <c r="C96" s="182">
        <v>38</v>
      </c>
      <c r="D96" s="182">
        <v>15</v>
      </c>
      <c r="E96" s="182">
        <v>32</v>
      </c>
      <c r="F96" s="182">
        <v>0</v>
      </c>
      <c r="G96" s="182">
        <v>6</v>
      </c>
      <c r="H96" s="182">
        <v>0</v>
      </c>
      <c r="I96" s="182">
        <v>1</v>
      </c>
      <c r="J96" s="182">
        <v>6</v>
      </c>
      <c r="K96" s="182">
        <v>1</v>
      </c>
      <c r="L96" s="182">
        <v>0</v>
      </c>
      <c r="M96" s="182">
        <v>0</v>
      </c>
      <c r="N96" s="182">
        <v>0</v>
      </c>
      <c r="O96" s="182">
        <v>2</v>
      </c>
      <c r="P96" s="182">
        <v>99</v>
      </c>
    </row>
    <row r="97" spans="1:16" x14ac:dyDescent="0.25">
      <c r="A97" s="7" t="s">
        <v>140</v>
      </c>
      <c r="B97" s="182" t="s">
        <v>14</v>
      </c>
      <c r="C97" s="182">
        <v>2</v>
      </c>
      <c r="D97" s="182">
        <v>2</v>
      </c>
      <c r="E97" s="182">
        <v>6</v>
      </c>
      <c r="F97" s="182">
        <v>0</v>
      </c>
      <c r="G97" s="182">
        <v>4</v>
      </c>
      <c r="H97" s="182">
        <v>3</v>
      </c>
      <c r="I97" s="182">
        <v>2</v>
      </c>
      <c r="J97" s="182">
        <v>2</v>
      </c>
      <c r="K97" s="182">
        <v>0</v>
      </c>
      <c r="L97" s="182">
        <v>0</v>
      </c>
      <c r="M97" s="182">
        <v>1</v>
      </c>
      <c r="N97" s="182">
        <v>3</v>
      </c>
      <c r="O97" s="182">
        <v>0</v>
      </c>
      <c r="P97" s="182">
        <v>25</v>
      </c>
    </row>
    <row r="98" spans="1:16" x14ac:dyDescent="0.25">
      <c r="A98" s="7" t="s">
        <v>81</v>
      </c>
      <c r="B98" s="182" t="s">
        <v>10</v>
      </c>
      <c r="C98" s="182">
        <v>0</v>
      </c>
      <c r="D98" s="182">
        <v>8</v>
      </c>
      <c r="E98" s="182">
        <v>1</v>
      </c>
      <c r="F98" s="182">
        <v>0</v>
      </c>
      <c r="G98" s="182">
        <v>6</v>
      </c>
      <c r="H98" s="182">
        <v>2</v>
      </c>
      <c r="I98" s="182">
        <v>2</v>
      </c>
      <c r="J98" s="182">
        <v>0</v>
      </c>
      <c r="K98" s="182">
        <v>0</v>
      </c>
      <c r="L98" s="182">
        <v>1</v>
      </c>
      <c r="M98" s="182">
        <v>0</v>
      </c>
      <c r="N98" s="182">
        <v>0</v>
      </c>
      <c r="O98" s="182">
        <v>0</v>
      </c>
      <c r="P98" s="182">
        <v>20</v>
      </c>
    </row>
    <row r="99" spans="1:16" x14ac:dyDescent="0.25">
      <c r="A99" s="7" t="s">
        <v>74</v>
      </c>
      <c r="B99" s="182" t="s">
        <v>14</v>
      </c>
      <c r="C99" s="182">
        <v>0</v>
      </c>
      <c r="D99" s="182">
        <v>2</v>
      </c>
      <c r="E99" s="182">
        <v>5</v>
      </c>
      <c r="F99" s="182">
        <v>1</v>
      </c>
      <c r="G99" s="182">
        <v>2</v>
      </c>
      <c r="H99" s="182">
        <v>0</v>
      </c>
      <c r="I99" s="182">
        <v>0</v>
      </c>
      <c r="J99" s="182">
        <v>3</v>
      </c>
      <c r="K99" s="182">
        <v>0</v>
      </c>
      <c r="L99" s="182">
        <v>0</v>
      </c>
      <c r="M99" s="182">
        <v>1</v>
      </c>
      <c r="N99" s="182">
        <v>77</v>
      </c>
      <c r="O99" s="182">
        <v>0</v>
      </c>
      <c r="P99" s="182">
        <v>91</v>
      </c>
    </row>
    <row r="100" spans="1:16" x14ac:dyDescent="0.25">
      <c r="A100" s="7" t="s">
        <v>127</v>
      </c>
      <c r="B100" s="182" t="s">
        <v>14</v>
      </c>
      <c r="C100" s="182">
        <v>5</v>
      </c>
      <c r="D100" s="182">
        <v>12</v>
      </c>
      <c r="E100" s="182">
        <v>31</v>
      </c>
      <c r="F100" s="182">
        <v>1</v>
      </c>
      <c r="G100" s="182">
        <v>7</v>
      </c>
      <c r="H100" s="182">
        <v>0</v>
      </c>
      <c r="I100" s="182">
        <v>3</v>
      </c>
      <c r="J100" s="182">
        <v>4</v>
      </c>
      <c r="K100" s="182">
        <v>1</v>
      </c>
      <c r="L100" s="182">
        <v>0</v>
      </c>
      <c r="M100" s="182">
        <v>1</v>
      </c>
      <c r="N100" s="182">
        <v>6</v>
      </c>
      <c r="O100" s="182">
        <v>0</v>
      </c>
      <c r="P100" s="182">
        <v>71</v>
      </c>
    </row>
    <row r="101" spans="1:16" x14ac:dyDescent="0.25">
      <c r="A101" s="7" t="s">
        <v>135</v>
      </c>
      <c r="B101" s="182" t="s">
        <v>14</v>
      </c>
      <c r="C101" s="182">
        <v>2</v>
      </c>
      <c r="D101" s="182">
        <v>2</v>
      </c>
      <c r="E101" s="182">
        <v>9</v>
      </c>
      <c r="F101" s="182">
        <v>0</v>
      </c>
      <c r="G101" s="182">
        <v>10</v>
      </c>
      <c r="H101" s="182">
        <v>1</v>
      </c>
      <c r="I101" s="182">
        <v>2</v>
      </c>
      <c r="J101" s="182">
        <v>3</v>
      </c>
      <c r="K101" s="182">
        <v>0</v>
      </c>
      <c r="L101" s="182">
        <v>0</v>
      </c>
      <c r="M101" s="182">
        <v>2</v>
      </c>
      <c r="N101" s="182">
        <v>8</v>
      </c>
      <c r="O101" s="182">
        <v>1</v>
      </c>
      <c r="P101" s="182">
        <v>40</v>
      </c>
    </row>
    <row r="102" spans="1:16" x14ac:dyDescent="0.25">
      <c r="A102" s="7" t="s">
        <v>102</v>
      </c>
      <c r="B102" s="182" t="s">
        <v>14</v>
      </c>
      <c r="C102" s="182">
        <v>2</v>
      </c>
      <c r="D102" s="182">
        <v>2</v>
      </c>
      <c r="E102" s="182">
        <v>7</v>
      </c>
      <c r="F102" s="182">
        <v>0</v>
      </c>
      <c r="G102" s="182">
        <v>2</v>
      </c>
      <c r="H102" s="182">
        <v>0</v>
      </c>
      <c r="I102" s="182">
        <v>0</v>
      </c>
      <c r="J102" s="182">
        <v>2</v>
      </c>
      <c r="K102" s="182">
        <v>0</v>
      </c>
      <c r="L102" s="182">
        <v>2</v>
      </c>
      <c r="M102" s="182">
        <v>0</v>
      </c>
      <c r="N102" s="182">
        <v>2</v>
      </c>
      <c r="O102" s="182">
        <v>0</v>
      </c>
      <c r="P102" s="182">
        <v>19</v>
      </c>
    </row>
    <row r="103" spans="1:16" x14ac:dyDescent="0.25">
      <c r="A103" s="7" t="s">
        <v>118</v>
      </c>
      <c r="B103" s="182" t="s">
        <v>14</v>
      </c>
      <c r="C103" s="182">
        <v>0</v>
      </c>
      <c r="D103" s="182">
        <v>3</v>
      </c>
      <c r="E103" s="182">
        <v>1</v>
      </c>
      <c r="F103" s="182">
        <v>0</v>
      </c>
      <c r="G103" s="182">
        <v>0</v>
      </c>
      <c r="H103" s="182">
        <v>0</v>
      </c>
      <c r="I103" s="182">
        <v>0</v>
      </c>
      <c r="J103" s="182">
        <v>0</v>
      </c>
      <c r="K103" s="182">
        <v>0</v>
      </c>
      <c r="L103" s="182">
        <v>0</v>
      </c>
      <c r="M103" s="182">
        <v>1</v>
      </c>
      <c r="N103" s="182">
        <v>1</v>
      </c>
      <c r="O103" s="182">
        <v>0</v>
      </c>
      <c r="P103" s="182">
        <v>6</v>
      </c>
    </row>
    <row r="104" spans="1:16" x14ac:dyDescent="0.25">
      <c r="A104" s="7" t="s">
        <v>886</v>
      </c>
      <c r="B104" s="182" t="s">
        <v>14</v>
      </c>
      <c r="C104" s="182">
        <v>4</v>
      </c>
      <c r="D104" s="182">
        <v>2</v>
      </c>
      <c r="E104" s="182">
        <v>2</v>
      </c>
      <c r="F104" s="182">
        <v>0</v>
      </c>
      <c r="G104" s="182">
        <v>0</v>
      </c>
      <c r="H104" s="182">
        <v>1</v>
      </c>
      <c r="I104" s="182">
        <v>0</v>
      </c>
      <c r="J104" s="182">
        <v>1</v>
      </c>
      <c r="K104" s="182">
        <v>0</v>
      </c>
      <c r="L104" s="182">
        <v>0</v>
      </c>
      <c r="M104" s="182">
        <v>0</v>
      </c>
      <c r="N104" s="182">
        <v>0</v>
      </c>
      <c r="O104" s="182">
        <v>0</v>
      </c>
      <c r="P104" s="182">
        <v>10</v>
      </c>
    </row>
    <row r="105" spans="1:16" x14ac:dyDescent="0.25">
      <c r="A105" s="7" t="s">
        <v>83</v>
      </c>
      <c r="B105" s="182" t="s">
        <v>14</v>
      </c>
      <c r="C105" s="182">
        <v>1</v>
      </c>
      <c r="D105" s="182">
        <v>2</v>
      </c>
      <c r="E105" s="182">
        <v>2</v>
      </c>
      <c r="F105" s="182">
        <v>0</v>
      </c>
      <c r="G105" s="182">
        <v>7</v>
      </c>
      <c r="H105" s="182">
        <v>1</v>
      </c>
      <c r="I105" s="182">
        <v>4</v>
      </c>
      <c r="J105" s="182">
        <v>0</v>
      </c>
      <c r="K105" s="182">
        <v>0</v>
      </c>
      <c r="L105" s="182">
        <v>0</v>
      </c>
      <c r="M105" s="182">
        <v>0</v>
      </c>
      <c r="N105" s="182">
        <v>0</v>
      </c>
      <c r="O105" s="182">
        <v>0</v>
      </c>
      <c r="P105" s="182">
        <v>17</v>
      </c>
    </row>
    <row r="106" spans="1:16" x14ac:dyDescent="0.25">
      <c r="A106" s="7" t="s">
        <v>126</v>
      </c>
      <c r="B106" s="182" t="s">
        <v>14</v>
      </c>
      <c r="C106" s="182">
        <v>2</v>
      </c>
      <c r="D106" s="182">
        <v>4</v>
      </c>
      <c r="E106" s="182">
        <v>5</v>
      </c>
      <c r="F106" s="182">
        <v>0</v>
      </c>
      <c r="G106" s="182">
        <v>2</v>
      </c>
      <c r="H106" s="182">
        <v>0</v>
      </c>
      <c r="I106" s="182">
        <v>4</v>
      </c>
      <c r="J106" s="182">
        <v>5</v>
      </c>
      <c r="K106" s="182">
        <v>4</v>
      </c>
      <c r="L106" s="182">
        <v>0</v>
      </c>
      <c r="M106" s="182">
        <v>2</v>
      </c>
      <c r="N106" s="182">
        <v>26</v>
      </c>
      <c r="O106" s="182">
        <v>2</v>
      </c>
      <c r="P106" s="182">
        <v>56</v>
      </c>
    </row>
    <row r="107" spans="1:16" x14ac:dyDescent="0.25">
      <c r="A107" s="7" t="s">
        <v>269</v>
      </c>
      <c r="B107" s="182" t="s">
        <v>14</v>
      </c>
      <c r="C107" s="182">
        <v>1</v>
      </c>
      <c r="D107" s="182">
        <v>4</v>
      </c>
      <c r="E107" s="182">
        <v>4</v>
      </c>
      <c r="F107" s="182">
        <v>0</v>
      </c>
      <c r="G107" s="182">
        <v>4</v>
      </c>
      <c r="H107" s="182">
        <v>0</v>
      </c>
      <c r="I107" s="182">
        <v>2</v>
      </c>
      <c r="J107" s="182">
        <v>4</v>
      </c>
      <c r="K107" s="182">
        <v>0</v>
      </c>
      <c r="L107" s="182">
        <v>0</v>
      </c>
      <c r="M107" s="182">
        <v>0</v>
      </c>
      <c r="N107" s="182">
        <v>6</v>
      </c>
      <c r="O107" s="182">
        <v>0</v>
      </c>
      <c r="P107" s="182">
        <v>25</v>
      </c>
    </row>
    <row r="108" spans="1:16" x14ac:dyDescent="0.25">
      <c r="A108" s="7" t="s">
        <v>79</v>
      </c>
      <c r="B108" s="182" t="s">
        <v>14</v>
      </c>
      <c r="C108" s="182">
        <v>0</v>
      </c>
      <c r="D108" s="182">
        <v>10</v>
      </c>
      <c r="E108" s="182">
        <v>5</v>
      </c>
      <c r="F108" s="182">
        <v>0</v>
      </c>
      <c r="G108" s="182">
        <v>0</v>
      </c>
      <c r="H108" s="182">
        <v>4</v>
      </c>
      <c r="I108" s="182">
        <v>2</v>
      </c>
      <c r="J108" s="182">
        <v>0</v>
      </c>
      <c r="K108" s="182">
        <v>0</v>
      </c>
      <c r="L108" s="182">
        <v>1</v>
      </c>
      <c r="M108" s="182">
        <v>0</v>
      </c>
      <c r="N108" s="182">
        <v>2</v>
      </c>
      <c r="O108" s="182">
        <v>0</v>
      </c>
      <c r="P108" s="182">
        <v>24</v>
      </c>
    </row>
    <row r="109" spans="1:16" x14ac:dyDescent="0.25">
      <c r="A109" s="7" t="s">
        <v>270</v>
      </c>
      <c r="B109" s="182" t="s">
        <v>14</v>
      </c>
      <c r="C109" s="182">
        <v>1</v>
      </c>
      <c r="D109" s="182">
        <v>13</v>
      </c>
      <c r="E109" s="182">
        <v>7</v>
      </c>
      <c r="F109" s="182">
        <v>0</v>
      </c>
      <c r="G109" s="182">
        <v>0</v>
      </c>
      <c r="H109" s="182">
        <v>0</v>
      </c>
      <c r="I109" s="182">
        <v>0</v>
      </c>
      <c r="J109" s="182">
        <v>1</v>
      </c>
      <c r="K109" s="182">
        <v>2</v>
      </c>
      <c r="L109" s="182">
        <v>0</v>
      </c>
      <c r="M109" s="182">
        <v>2</v>
      </c>
      <c r="N109" s="182">
        <v>3</v>
      </c>
      <c r="O109" s="182">
        <v>0</v>
      </c>
      <c r="P109" s="182">
        <v>29</v>
      </c>
    </row>
    <row r="110" spans="1:16" x14ac:dyDescent="0.25">
      <c r="A110" s="7" t="s">
        <v>888</v>
      </c>
      <c r="B110" s="182" t="s">
        <v>14</v>
      </c>
      <c r="C110" s="182">
        <v>0</v>
      </c>
      <c r="D110" s="182">
        <v>2</v>
      </c>
      <c r="E110" s="182">
        <v>16</v>
      </c>
      <c r="F110" s="182">
        <v>0</v>
      </c>
      <c r="G110" s="182">
        <v>14</v>
      </c>
      <c r="H110" s="182">
        <v>0</v>
      </c>
      <c r="I110" s="182">
        <v>2</v>
      </c>
      <c r="J110" s="182">
        <v>8</v>
      </c>
      <c r="K110" s="182">
        <v>0</v>
      </c>
      <c r="L110" s="182">
        <v>1</v>
      </c>
      <c r="M110" s="182">
        <v>1</v>
      </c>
      <c r="N110" s="182">
        <v>0</v>
      </c>
      <c r="O110" s="182">
        <v>0</v>
      </c>
      <c r="P110" s="182">
        <v>44</v>
      </c>
    </row>
    <row r="111" spans="1:16" x14ac:dyDescent="0.25">
      <c r="A111" s="7" t="s">
        <v>170</v>
      </c>
      <c r="B111" s="182" t="s">
        <v>14</v>
      </c>
      <c r="C111" s="182">
        <v>1</v>
      </c>
      <c r="D111" s="182">
        <v>8</v>
      </c>
      <c r="E111" s="182">
        <v>6</v>
      </c>
      <c r="F111" s="182">
        <v>0</v>
      </c>
      <c r="G111" s="182">
        <v>13</v>
      </c>
      <c r="H111" s="182">
        <v>0</v>
      </c>
      <c r="I111" s="182">
        <v>0</v>
      </c>
      <c r="J111" s="182">
        <v>2</v>
      </c>
      <c r="K111" s="182">
        <v>0</v>
      </c>
      <c r="L111" s="182">
        <v>0</v>
      </c>
      <c r="M111" s="182">
        <v>2</v>
      </c>
      <c r="N111" s="182">
        <v>0</v>
      </c>
      <c r="O111" s="182">
        <v>0</v>
      </c>
      <c r="P111" s="182">
        <v>32</v>
      </c>
    </row>
    <row r="112" spans="1:16" x14ac:dyDescent="0.25">
      <c r="A112" s="7" t="s">
        <v>19</v>
      </c>
      <c r="B112" s="182" t="s">
        <v>14</v>
      </c>
      <c r="C112" s="182">
        <v>13</v>
      </c>
      <c r="D112" s="182">
        <v>9</v>
      </c>
      <c r="E112" s="182">
        <v>11</v>
      </c>
      <c r="F112" s="182">
        <v>9</v>
      </c>
      <c r="G112" s="182">
        <v>22</v>
      </c>
      <c r="H112" s="182">
        <v>8</v>
      </c>
      <c r="I112" s="182">
        <v>14</v>
      </c>
      <c r="J112" s="182">
        <v>0</v>
      </c>
      <c r="K112" s="182">
        <v>2</v>
      </c>
      <c r="L112" s="182">
        <v>1</v>
      </c>
      <c r="M112" s="182">
        <v>4</v>
      </c>
      <c r="N112" s="182">
        <v>24</v>
      </c>
      <c r="O112" s="182">
        <v>0</v>
      </c>
      <c r="P112" s="182">
        <v>117</v>
      </c>
    </row>
    <row r="113" spans="1:16" x14ac:dyDescent="0.25">
      <c r="A113" s="7" t="s">
        <v>155</v>
      </c>
      <c r="B113" s="182" t="s">
        <v>14</v>
      </c>
      <c r="C113" s="182">
        <v>2</v>
      </c>
      <c r="D113" s="182">
        <v>8</v>
      </c>
      <c r="E113" s="182">
        <v>1</v>
      </c>
      <c r="F113" s="182">
        <v>0</v>
      </c>
      <c r="G113" s="182">
        <v>1</v>
      </c>
      <c r="H113" s="182">
        <v>0</v>
      </c>
      <c r="I113" s="182">
        <v>3</v>
      </c>
      <c r="J113" s="182">
        <v>4</v>
      </c>
      <c r="K113" s="182">
        <v>0</v>
      </c>
      <c r="L113" s="182">
        <v>0</v>
      </c>
      <c r="M113" s="182">
        <v>0</v>
      </c>
      <c r="N113" s="182">
        <v>0</v>
      </c>
      <c r="O113" s="182">
        <v>0</v>
      </c>
      <c r="P113" s="182">
        <v>19</v>
      </c>
    </row>
    <row r="114" spans="1:16" x14ac:dyDescent="0.25">
      <c r="A114" s="7" t="s">
        <v>187</v>
      </c>
      <c r="B114" s="182" t="s">
        <v>14</v>
      </c>
      <c r="C114" s="182">
        <v>1</v>
      </c>
      <c r="D114" s="182">
        <v>3</v>
      </c>
      <c r="E114" s="182">
        <v>0</v>
      </c>
      <c r="F114" s="182">
        <v>1</v>
      </c>
      <c r="G114" s="182">
        <v>0</v>
      </c>
      <c r="H114" s="182">
        <v>0</v>
      </c>
      <c r="I114" s="182">
        <v>0</v>
      </c>
      <c r="J114" s="182">
        <v>0</v>
      </c>
      <c r="K114" s="182">
        <v>0</v>
      </c>
      <c r="L114" s="182">
        <v>0</v>
      </c>
      <c r="M114" s="182">
        <v>0</v>
      </c>
      <c r="N114" s="182">
        <v>0</v>
      </c>
      <c r="O114" s="182">
        <v>0</v>
      </c>
      <c r="P114" s="182">
        <v>5</v>
      </c>
    </row>
    <row r="115" spans="1:16" x14ac:dyDescent="0.25">
      <c r="A115" s="7" t="s">
        <v>131</v>
      </c>
      <c r="B115" s="182" t="s">
        <v>132</v>
      </c>
      <c r="C115" s="182">
        <v>8</v>
      </c>
      <c r="D115" s="182">
        <v>10</v>
      </c>
      <c r="E115" s="182">
        <v>6</v>
      </c>
      <c r="F115" s="182">
        <v>1</v>
      </c>
      <c r="G115" s="182">
        <v>10</v>
      </c>
      <c r="H115" s="182">
        <v>1</v>
      </c>
      <c r="I115" s="182">
        <v>3</v>
      </c>
      <c r="J115" s="182">
        <v>6</v>
      </c>
      <c r="K115" s="182">
        <v>6</v>
      </c>
      <c r="L115" s="182">
        <v>0</v>
      </c>
      <c r="M115" s="182">
        <v>4</v>
      </c>
      <c r="N115" s="182">
        <v>5</v>
      </c>
      <c r="O115" s="182">
        <v>2</v>
      </c>
      <c r="P115" s="182">
        <v>62</v>
      </c>
    </row>
    <row r="116" spans="1:16" x14ac:dyDescent="0.25">
      <c r="A116" s="7" t="s">
        <v>22</v>
      </c>
      <c r="B116" s="182" t="s">
        <v>14</v>
      </c>
      <c r="C116" s="182">
        <v>2</v>
      </c>
      <c r="D116" s="182">
        <v>2</v>
      </c>
      <c r="E116" s="182">
        <v>4</v>
      </c>
      <c r="F116" s="182">
        <v>0</v>
      </c>
      <c r="G116" s="182">
        <v>1</v>
      </c>
      <c r="H116" s="182">
        <v>0</v>
      </c>
      <c r="I116" s="182">
        <v>0</v>
      </c>
      <c r="J116" s="182">
        <v>4</v>
      </c>
      <c r="K116" s="182">
        <v>1</v>
      </c>
      <c r="L116" s="182">
        <v>0</v>
      </c>
      <c r="M116" s="182">
        <v>0</v>
      </c>
      <c r="N116" s="182">
        <v>4</v>
      </c>
      <c r="O116" s="182">
        <v>0</v>
      </c>
      <c r="P116" s="182">
        <v>18</v>
      </c>
    </row>
    <row r="117" spans="1:16" x14ac:dyDescent="0.25">
      <c r="A117" s="7" t="s">
        <v>273</v>
      </c>
      <c r="B117" s="182" t="s">
        <v>14</v>
      </c>
      <c r="C117" s="182">
        <v>2</v>
      </c>
      <c r="D117" s="182">
        <v>13</v>
      </c>
      <c r="E117" s="182">
        <v>10</v>
      </c>
      <c r="F117" s="182">
        <v>0</v>
      </c>
      <c r="G117" s="182">
        <v>0</v>
      </c>
      <c r="H117" s="182">
        <v>0</v>
      </c>
      <c r="I117" s="182">
        <v>1</v>
      </c>
      <c r="J117" s="182">
        <v>4</v>
      </c>
      <c r="K117" s="182">
        <v>0</v>
      </c>
      <c r="L117" s="182">
        <v>0</v>
      </c>
      <c r="M117" s="182">
        <v>0</v>
      </c>
      <c r="N117" s="182">
        <v>1</v>
      </c>
      <c r="O117" s="182">
        <v>0</v>
      </c>
      <c r="P117" s="182">
        <v>31</v>
      </c>
    </row>
    <row r="118" spans="1:16" x14ac:dyDescent="0.25">
      <c r="A118" s="7" t="s">
        <v>65</v>
      </c>
      <c r="B118" s="182" t="s">
        <v>14</v>
      </c>
      <c r="C118" s="182">
        <v>0</v>
      </c>
      <c r="D118" s="182">
        <v>10</v>
      </c>
      <c r="E118" s="182">
        <v>65</v>
      </c>
      <c r="F118" s="182">
        <v>0</v>
      </c>
      <c r="G118" s="182">
        <v>15</v>
      </c>
      <c r="H118" s="182">
        <v>0</v>
      </c>
      <c r="I118" s="182">
        <v>5</v>
      </c>
      <c r="J118" s="182">
        <v>0</v>
      </c>
      <c r="K118" s="182">
        <v>5</v>
      </c>
      <c r="L118" s="182">
        <v>0</v>
      </c>
      <c r="M118" s="182">
        <v>0</v>
      </c>
      <c r="N118" s="182">
        <v>0</v>
      </c>
      <c r="O118" s="182">
        <v>0</v>
      </c>
      <c r="P118" s="182">
        <v>100</v>
      </c>
    </row>
    <row r="119" spans="1:16" x14ac:dyDescent="0.25">
      <c r="A119" s="7" t="s">
        <v>889</v>
      </c>
      <c r="B119" s="182" t="s">
        <v>10</v>
      </c>
      <c r="C119" s="182">
        <v>25</v>
      </c>
      <c r="D119" s="182">
        <v>0</v>
      </c>
      <c r="E119" s="182">
        <v>0</v>
      </c>
      <c r="F119" s="182">
        <v>0</v>
      </c>
      <c r="G119" s="182">
        <v>0</v>
      </c>
      <c r="H119" s="182">
        <v>0</v>
      </c>
      <c r="I119" s="182">
        <v>0</v>
      </c>
      <c r="J119" s="182">
        <v>50</v>
      </c>
      <c r="K119" s="182">
        <v>17</v>
      </c>
      <c r="L119" s="182">
        <v>0</v>
      </c>
      <c r="M119" s="182">
        <v>20</v>
      </c>
      <c r="N119" s="182">
        <v>0</v>
      </c>
      <c r="O119" s="182">
        <v>0</v>
      </c>
      <c r="P119" s="182">
        <v>112</v>
      </c>
    </row>
    <row r="120" spans="1:16" x14ac:dyDescent="0.25">
      <c r="A120" s="7" t="s">
        <v>889</v>
      </c>
      <c r="B120" s="182" t="s">
        <v>14</v>
      </c>
      <c r="C120" s="182">
        <v>25</v>
      </c>
      <c r="D120" s="182">
        <v>0</v>
      </c>
      <c r="E120" s="182">
        <v>0</v>
      </c>
      <c r="F120" s="182">
        <v>0</v>
      </c>
      <c r="G120" s="182">
        <v>0</v>
      </c>
      <c r="H120" s="182">
        <v>0</v>
      </c>
      <c r="I120" s="182">
        <v>50</v>
      </c>
      <c r="J120" s="182">
        <v>0</v>
      </c>
      <c r="K120" s="182">
        <v>17</v>
      </c>
      <c r="L120" s="182">
        <v>0</v>
      </c>
      <c r="M120" s="182">
        <v>20</v>
      </c>
      <c r="N120" s="182">
        <v>0</v>
      </c>
      <c r="O120" s="182">
        <v>0</v>
      </c>
      <c r="P120" s="182">
        <v>112</v>
      </c>
    </row>
    <row r="121" spans="1:16" x14ac:dyDescent="0.25">
      <c r="A121" s="7" t="s">
        <v>890</v>
      </c>
      <c r="B121" s="182" t="s">
        <v>10</v>
      </c>
      <c r="C121" s="182">
        <v>12</v>
      </c>
      <c r="D121" s="182">
        <v>1</v>
      </c>
      <c r="E121" s="182">
        <v>0</v>
      </c>
      <c r="F121" s="182">
        <v>0</v>
      </c>
      <c r="G121" s="182">
        <v>10</v>
      </c>
      <c r="H121" s="182">
        <v>0</v>
      </c>
      <c r="I121" s="182">
        <v>9</v>
      </c>
      <c r="J121" s="182">
        <v>0</v>
      </c>
      <c r="K121" s="182">
        <v>0</v>
      </c>
      <c r="L121" s="182">
        <v>0</v>
      </c>
      <c r="M121" s="182">
        <v>1</v>
      </c>
      <c r="N121" s="182">
        <v>0</v>
      </c>
      <c r="O121" s="182">
        <v>1</v>
      </c>
      <c r="P121" s="182">
        <v>34</v>
      </c>
    </row>
    <row r="122" spans="1:16" x14ac:dyDescent="0.25">
      <c r="A122" s="7" t="s">
        <v>890</v>
      </c>
      <c r="B122" s="182" t="s">
        <v>14</v>
      </c>
      <c r="C122" s="182">
        <v>12</v>
      </c>
      <c r="D122" s="182">
        <v>1</v>
      </c>
      <c r="E122" s="182">
        <v>0</v>
      </c>
      <c r="F122" s="182">
        <v>0</v>
      </c>
      <c r="G122" s="182">
        <v>10</v>
      </c>
      <c r="H122" s="182">
        <v>0</v>
      </c>
      <c r="I122" s="182">
        <v>9</v>
      </c>
      <c r="J122" s="182">
        <v>0</v>
      </c>
      <c r="K122" s="182">
        <v>0</v>
      </c>
      <c r="L122" s="182">
        <v>1</v>
      </c>
      <c r="M122" s="182">
        <v>0</v>
      </c>
      <c r="N122" s="182">
        <v>0</v>
      </c>
      <c r="O122" s="182">
        <v>1</v>
      </c>
      <c r="P122" s="182">
        <v>34</v>
      </c>
    </row>
    <row r="123" spans="1:16" x14ac:dyDescent="0.25">
      <c r="A123" s="7" t="s">
        <v>892</v>
      </c>
      <c r="B123" s="182" t="s">
        <v>893</v>
      </c>
      <c r="C123" s="182">
        <v>1</v>
      </c>
      <c r="D123" s="182">
        <v>2</v>
      </c>
      <c r="E123" s="182">
        <v>10</v>
      </c>
      <c r="F123" s="182">
        <v>0</v>
      </c>
      <c r="G123" s="182">
        <v>13</v>
      </c>
      <c r="H123" s="182">
        <v>0</v>
      </c>
      <c r="I123" s="182">
        <v>1</v>
      </c>
      <c r="J123" s="182">
        <v>6</v>
      </c>
      <c r="K123" s="182">
        <v>1</v>
      </c>
      <c r="L123" s="182">
        <v>0</v>
      </c>
      <c r="M123" s="182">
        <v>2</v>
      </c>
      <c r="N123" s="182">
        <v>2</v>
      </c>
      <c r="O123" s="182">
        <v>0</v>
      </c>
      <c r="P123" s="182">
        <v>38</v>
      </c>
    </row>
    <row r="124" spans="1:16" x14ac:dyDescent="0.25">
      <c r="A124" s="7" t="s">
        <v>25</v>
      </c>
      <c r="B124" s="182" t="s">
        <v>14</v>
      </c>
      <c r="C124" s="182">
        <v>4</v>
      </c>
      <c r="D124" s="182">
        <v>24</v>
      </c>
      <c r="E124" s="182">
        <v>3</v>
      </c>
      <c r="F124" s="182">
        <v>0</v>
      </c>
      <c r="G124" s="182">
        <v>8</v>
      </c>
      <c r="H124" s="182">
        <v>0</v>
      </c>
      <c r="I124" s="182">
        <v>11</v>
      </c>
      <c r="J124" s="182">
        <v>3</v>
      </c>
      <c r="K124" s="182">
        <v>2</v>
      </c>
      <c r="L124" s="182">
        <v>0</v>
      </c>
      <c r="M124" s="182">
        <v>1</v>
      </c>
      <c r="N124" s="182">
        <v>2</v>
      </c>
      <c r="O124" s="182">
        <v>0</v>
      </c>
      <c r="P124" s="182">
        <v>58</v>
      </c>
    </row>
    <row r="125" spans="1:16" x14ac:dyDescent="0.25">
      <c r="A125" s="7" t="s">
        <v>25</v>
      </c>
      <c r="B125" s="182" t="s">
        <v>50</v>
      </c>
      <c r="C125" s="182">
        <v>0</v>
      </c>
      <c r="D125" s="182">
        <v>13</v>
      </c>
      <c r="E125" s="182">
        <v>2</v>
      </c>
      <c r="F125" s="182">
        <v>0</v>
      </c>
      <c r="G125" s="182">
        <v>2</v>
      </c>
      <c r="H125" s="182">
        <v>0</v>
      </c>
      <c r="I125" s="182">
        <v>1</v>
      </c>
      <c r="J125" s="182">
        <v>2</v>
      </c>
      <c r="K125" s="182">
        <v>0</v>
      </c>
      <c r="L125" s="182">
        <v>0</v>
      </c>
      <c r="M125" s="182">
        <v>0</v>
      </c>
      <c r="N125" s="182">
        <v>5</v>
      </c>
      <c r="O125" s="182">
        <v>0</v>
      </c>
      <c r="P125" s="182">
        <v>25</v>
      </c>
    </row>
    <row r="126" spans="1:16" x14ac:dyDescent="0.25">
      <c r="A126" s="7" t="s">
        <v>136</v>
      </c>
      <c r="B126" s="182" t="s">
        <v>14</v>
      </c>
      <c r="C126" s="182"/>
      <c r="D126" s="182"/>
      <c r="E126" s="182"/>
      <c r="F126" s="182"/>
      <c r="G126" s="182"/>
      <c r="H126" s="182"/>
      <c r="I126" s="182"/>
      <c r="J126" s="182"/>
      <c r="K126" s="182"/>
      <c r="L126" s="182"/>
      <c r="M126" s="182"/>
      <c r="N126" s="182"/>
      <c r="O126" s="182"/>
      <c r="P126" s="182">
        <v>0</v>
      </c>
    </row>
    <row r="127" spans="1:16" x14ac:dyDescent="0.25">
      <c r="A127" s="7" t="s">
        <v>895</v>
      </c>
      <c r="B127" s="182" t="s">
        <v>14</v>
      </c>
      <c r="C127" s="182">
        <v>1</v>
      </c>
      <c r="D127" s="182">
        <v>12</v>
      </c>
      <c r="E127" s="182">
        <v>7</v>
      </c>
      <c r="F127" s="182">
        <v>0</v>
      </c>
      <c r="G127" s="182">
        <v>5</v>
      </c>
      <c r="H127" s="182">
        <v>0</v>
      </c>
      <c r="I127" s="182">
        <v>0</v>
      </c>
      <c r="J127" s="182">
        <v>7</v>
      </c>
      <c r="K127" s="182">
        <v>3</v>
      </c>
      <c r="L127" s="182">
        <v>0</v>
      </c>
      <c r="M127" s="182">
        <v>4</v>
      </c>
      <c r="N127" s="182">
        <v>0</v>
      </c>
      <c r="O127" s="182">
        <v>0</v>
      </c>
      <c r="P127" s="182">
        <v>39</v>
      </c>
    </row>
    <row r="128" spans="1:16" x14ac:dyDescent="0.25">
      <c r="A128" s="7" t="s">
        <v>125</v>
      </c>
      <c r="B128" s="182" t="s">
        <v>14</v>
      </c>
      <c r="C128" s="182">
        <v>4</v>
      </c>
      <c r="D128" s="182">
        <v>5</v>
      </c>
      <c r="E128" s="182">
        <v>6</v>
      </c>
      <c r="F128" s="182">
        <v>0</v>
      </c>
      <c r="G128" s="182">
        <v>3</v>
      </c>
      <c r="H128" s="182">
        <v>0</v>
      </c>
      <c r="I128" s="182">
        <v>0</v>
      </c>
      <c r="J128" s="182">
        <v>2</v>
      </c>
      <c r="K128" s="182">
        <v>1</v>
      </c>
      <c r="L128" s="182">
        <v>0</v>
      </c>
      <c r="M128" s="182">
        <v>1</v>
      </c>
      <c r="N128" s="182">
        <v>3</v>
      </c>
      <c r="O128" s="182">
        <v>0</v>
      </c>
      <c r="P128" s="182">
        <v>25</v>
      </c>
    </row>
    <row r="129" spans="1:16" x14ac:dyDescent="0.25">
      <c r="A129" s="7" t="s">
        <v>55</v>
      </c>
      <c r="B129" s="182" t="s">
        <v>14</v>
      </c>
      <c r="C129" s="182">
        <v>2</v>
      </c>
      <c r="D129" s="182">
        <v>9</v>
      </c>
      <c r="E129" s="182">
        <v>4</v>
      </c>
      <c r="F129" s="182">
        <v>1</v>
      </c>
      <c r="G129" s="182">
        <v>12</v>
      </c>
      <c r="H129" s="182">
        <v>3</v>
      </c>
      <c r="I129" s="182">
        <v>3</v>
      </c>
      <c r="J129" s="182">
        <v>2</v>
      </c>
      <c r="K129" s="182">
        <v>8</v>
      </c>
      <c r="L129" s="182">
        <v>1</v>
      </c>
      <c r="M129" s="182">
        <v>1</v>
      </c>
      <c r="N129" s="182">
        <v>16</v>
      </c>
      <c r="O129" s="182">
        <v>2</v>
      </c>
      <c r="P129" s="182">
        <v>64</v>
      </c>
    </row>
    <row r="130" spans="1:16" x14ac:dyDescent="0.25">
      <c r="A130" s="7" t="s">
        <v>45</v>
      </c>
      <c r="B130" s="182" t="s">
        <v>14</v>
      </c>
      <c r="C130" s="182">
        <v>4</v>
      </c>
      <c r="D130" s="182">
        <v>12</v>
      </c>
      <c r="E130" s="182">
        <v>11</v>
      </c>
      <c r="F130" s="182">
        <v>17</v>
      </c>
      <c r="G130" s="182">
        <v>8</v>
      </c>
      <c r="H130" s="182">
        <v>7</v>
      </c>
      <c r="I130" s="182">
        <v>6</v>
      </c>
      <c r="J130" s="182">
        <v>5</v>
      </c>
      <c r="K130" s="182">
        <v>5</v>
      </c>
      <c r="L130" s="182">
        <v>0</v>
      </c>
      <c r="M130" s="182">
        <v>3</v>
      </c>
      <c r="N130" s="182">
        <v>18</v>
      </c>
      <c r="O130" s="182">
        <v>1</v>
      </c>
      <c r="P130" s="182">
        <v>97</v>
      </c>
    </row>
    <row r="131" spans="1:16" x14ac:dyDescent="0.25">
      <c r="A131" s="7" t="s">
        <v>130</v>
      </c>
      <c r="B131" s="182" t="s">
        <v>14</v>
      </c>
      <c r="C131" s="182">
        <v>0</v>
      </c>
      <c r="D131" s="182">
        <v>7</v>
      </c>
      <c r="E131" s="182">
        <v>4</v>
      </c>
      <c r="F131" s="182">
        <v>0</v>
      </c>
      <c r="G131" s="182">
        <v>6</v>
      </c>
      <c r="H131" s="182">
        <v>2</v>
      </c>
      <c r="I131" s="182">
        <v>0</v>
      </c>
      <c r="J131" s="182">
        <v>1</v>
      </c>
      <c r="K131" s="182">
        <v>0</v>
      </c>
      <c r="L131" s="182">
        <v>0</v>
      </c>
      <c r="M131" s="182">
        <v>0</v>
      </c>
      <c r="N131" s="182">
        <v>1</v>
      </c>
      <c r="O131" s="182">
        <v>0</v>
      </c>
      <c r="P131" s="182">
        <v>21</v>
      </c>
    </row>
    <row r="132" spans="1:16" x14ac:dyDescent="0.25">
      <c r="A132" s="7" t="s">
        <v>896</v>
      </c>
      <c r="B132" s="182" t="s">
        <v>14</v>
      </c>
      <c r="C132" s="182">
        <v>6</v>
      </c>
      <c r="D132" s="182">
        <v>20</v>
      </c>
      <c r="E132" s="182">
        <v>0</v>
      </c>
      <c r="F132" s="182">
        <v>0</v>
      </c>
      <c r="G132" s="182">
        <v>1</v>
      </c>
      <c r="H132" s="182">
        <v>0</v>
      </c>
      <c r="I132" s="182">
        <v>0</v>
      </c>
      <c r="J132" s="182">
        <v>4</v>
      </c>
      <c r="K132" s="182">
        <v>0</v>
      </c>
      <c r="L132" s="182">
        <v>0</v>
      </c>
      <c r="M132" s="182">
        <v>0</v>
      </c>
      <c r="N132" s="182">
        <v>2</v>
      </c>
      <c r="O132" s="182">
        <v>0</v>
      </c>
      <c r="P132" s="182">
        <v>33</v>
      </c>
    </row>
    <row r="133" spans="1:16" x14ac:dyDescent="0.25">
      <c r="A133" s="7" t="s">
        <v>66</v>
      </c>
      <c r="B133" s="182" t="s">
        <v>14</v>
      </c>
      <c r="C133" s="182">
        <v>4</v>
      </c>
      <c r="D133" s="182">
        <v>3</v>
      </c>
      <c r="E133" s="182">
        <v>13</v>
      </c>
      <c r="F133" s="182">
        <v>2</v>
      </c>
      <c r="G133" s="182">
        <v>5</v>
      </c>
      <c r="H133" s="182">
        <v>0</v>
      </c>
      <c r="I133" s="182">
        <v>1</v>
      </c>
      <c r="J133" s="182">
        <v>2</v>
      </c>
      <c r="K133" s="182">
        <v>0</v>
      </c>
      <c r="L133" s="182">
        <v>0</v>
      </c>
      <c r="M133" s="182">
        <v>3</v>
      </c>
      <c r="N133" s="182">
        <v>0</v>
      </c>
      <c r="O133" s="182">
        <v>1</v>
      </c>
      <c r="P133" s="182">
        <v>34</v>
      </c>
    </row>
    <row r="134" spans="1:16" x14ac:dyDescent="0.25">
      <c r="A134" s="7" t="s">
        <v>92</v>
      </c>
      <c r="B134" s="182" t="s">
        <v>14</v>
      </c>
      <c r="C134" s="182">
        <v>0</v>
      </c>
      <c r="D134" s="182">
        <v>0</v>
      </c>
      <c r="E134" s="182">
        <v>4</v>
      </c>
      <c r="F134" s="182">
        <v>3</v>
      </c>
      <c r="G134" s="182">
        <v>11</v>
      </c>
      <c r="H134" s="182">
        <v>0</v>
      </c>
      <c r="I134" s="182">
        <v>0</v>
      </c>
      <c r="J134" s="182">
        <v>2</v>
      </c>
      <c r="K134" s="182">
        <v>1</v>
      </c>
      <c r="L134" s="182">
        <v>1</v>
      </c>
      <c r="M134" s="182">
        <v>0</v>
      </c>
      <c r="N134" s="182">
        <v>0</v>
      </c>
      <c r="O134" s="182">
        <v>0</v>
      </c>
      <c r="P134" s="182">
        <v>22</v>
      </c>
    </row>
    <row r="135" spans="1:16" x14ac:dyDescent="0.25">
      <c r="A135" s="7" t="s">
        <v>70</v>
      </c>
      <c r="B135" s="182" t="s">
        <v>35</v>
      </c>
      <c r="C135" s="182">
        <v>0</v>
      </c>
      <c r="D135" s="182">
        <v>0</v>
      </c>
      <c r="E135" s="182">
        <v>6</v>
      </c>
      <c r="F135" s="182">
        <v>0</v>
      </c>
      <c r="G135" s="182">
        <v>14</v>
      </c>
      <c r="H135" s="182">
        <v>0</v>
      </c>
      <c r="I135" s="182">
        <v>0</v>
      </c>
      <c r="J135" s="182">
        <v>2</v>
      </c>
      <c r="K135" s="182">
        <v>1</v>
      </c>
      <c r="L135" s="182">
        <v>1</v>
      </c>
      <c r="M135" s="182">
        <v>0</v>
      </c>
      <c r="N135" s="182">
        <v>0</v>
      </c>
      <c r="O135" s="182">
        <v>0</v>
      </c>
      <c r="P135" s="182">
        <v>24</v>
      </c>
    </row>
    <row r="136" spans="1:16" x14ac:dyDescent="0.25">
      <c r="A136" s="7" t="s">
        <v>179</v>
      </c>
      <c r="B136" s="182" t="s">
        <v>14</v>
      </c>
      <c r="C136" s="182">
        <v>1</v>
      </c>
      <c r="D136" s="182">
        <v>5</v>
      </c>
      <c r="E136" s="182">
        <v>5</v>
      </c>
      <c r="F136" s="182">
        <v>0</v>
      </c>
      <c r="G136" s="182">
        <v>3</v>
      </c>
      <c r="H136" s="182">
        <v>0</v>
      </c>
      <c r="I136" s="182">
        <v>0</v>
      </c>
      <c r="J136" s="182">
        <v>3</v>
      </c>
      <c r="K136" s="182">
        <v>0</v>
      </c>
      <c r="L136" s="182">
        <v>1</v>
      </c>
      <c r="M136" s="182">
        <v>0</v>
      </c>
      <c r="N136" s="182">
        <v>2</v>
      </c>
      <c r="O136" s="182">
        <v>0</v>
      </c>
      <c r="P136" s="182">
        <v>20</v>
      </c>
    </row>
    <row r="137" spans="1:16" x14ac:dyDescent="0.25">
      <c r="A137" s="7" t="s">
        <v>897</v>
      </c>
      <c r="B137" s="182" t="s">
        <v>14</v>
      </c>
      <c r="C137" s="182">
        <v>0</v>
      </c>
      <c r="D137" s="182">
        <v>4</v>
      </c>
      <c r="E137" s="182">
        <v>1</v>
      </c>
      <c r="F137" s="182">
        <v>0</v>
      </c>
      <c r="G137" s="182">
        <v>3</v>
      </c>
      <c r="H137" s="182">
        <v>0</v>
      </c>
      <c r="I137" s="182">
        <v>1</v>
      </c>
      <c r="J137" s="182">
        <v>3</v>
      </c>
      <c r="K137" s="182">
        <v>0</v>
      </c>
      <c r="L137" s="182">
        <v>0</v>
      </c>
      <c r="M137" s="182">
        <v>0</v>
      </c>
      <c r="N137" s="182">
        <v>0</v>
      </c>
      <c r="O137" s="182">
        <v>0</v>
      </c>
      <c r="P137" s="182">
        <v>12</v>
      </c>
    </row>
    <row r="138" spans="1:16" x14ac:dyDescent="0.25">
      <c r="A138" s="7" t="s">
        <v>121</v>
      </c>
      <c r="B138" s="182" t="s">
        <v>14</v>
      </c>
      <c r="C138" s="182">
        <v>0</v>
      </c>
      <c r="D138" s="182">
        <v>0</v>
      </c>
      <c r="E138" s="182">
        <v>12</v>
      </c>
      <c r="F138" s="182">
        <v>0</v>
      </c>
      <c r="G138" s="182">
        <v>10</v>
      </c>
      <c r="H138" s="182">
        <v>0</v>
      </c>
      <c r="I138" s="182">
        <v>0</v>
      </c>
      <c r="J138" s="182">
        <v>0</v>
      </c>
      <c r="K138" s="182">
        <v>1</v>
      </c>
      <c r="L138" s="182">
        <v>0</v>
      </c>
      <c r="M138" s="182">
        <v>0</v>
      </c>
      <c r="N138" s="182">
        <v>26</v>
      </c>
      <c r="O138" s="182">
        <v>0</v>
      </c>
      <c r="P138" s="182">
        <v>49</v>
      </c>
    </row>
    <row r="139" spans="1:16" x14ac:dyDescent="0.25">
      <c r="A139" s="7" t="s">
        <v>205</v>
      </c>
      <c r="B139" s="182" t="s">
        <v>35</v>
      </c>
      <c r="C139" s="182">
        <v>5</v>
      </c>
      <c r="D139" s="182">
        <v>10</v>
      </c>
      <c r="E139" s="182">
        <v>7</v>
      </c>
      <c r="F139" s="182">
        <v>8</v>
      </c>
      <c r="G139" s="182">
        <v>10</v>
      </c>
      <c r="H139" s="182">
        <v>3</v>
      </c>
      <c r="I139" s="182">
        <v>5</v>
      </c>
      <c r="J139" s="182">
        <v>6</v>
      </c>
      <c r="K139" s="182">
        <v>6</v>
      </c>
      <c r="L139" s="182">
        <v>5</v>
      </c>
      <c r="M139" s="182">
        <v>12</v>
      </c>
      <c r="N139" s="182">
        <v>6</v>
      </c>
      <c r="O139" s="182">
        <v>2</v>
      </c>
      <c r="P139" s="182">
        <v>85</v>
      </c>
    </row>
    <row r="140" spans="1:16" x14ac:dyDescent="0.25">
      <c r="A140" s="7" t="s">
        <v>34</v>
      </c>
      <c r="B140" s="182" t="s">
        <v>35</v>
      </c>
      <c r="C140" s="182">
        <v>0</v>
      </c>
      <c r="D140" s="182">
        <v>2</v>
      </c>
      <c r="E140" s="182">
        <v>11</v>
      </c>
      <c r="F140" s="182">
        <v>0</v>
      </c>
      <c r="G140" s="182">
        <v>4</v>
      </c>
      <c r="H140" s="182">
        <v>2</v>
      </c>
      <c r="I140" s="182">
        <v>0</v>
      </c>
      <c r="J140" s="182">
        <v>1</v>
      </c>
      <c r="K140" s="182">
        <v>2</v>
      </c>
      <c r="L140" s="182">
        <v>0</v>
      </c>
      <c r="M140" s="182">
        <v>0</v>
      </c>
      <c r="N140" s="182">
        <v>1</v>
      </c>
      <c r="O140" s="182">
        <v>0</v>
      </c>
      <c r="P140" s="182">
        <v>23</v>
      </c>
    </row>
    <row r="141" spans="1:16" x14ac:dyDescent="0.25">
      <c r="A141" s="7" t="s">
        <v>168</v>
      </c>
      <c r="B141" s="182" t="s">
        <v>14</v>
      </c>
      <c r="C141" s="182">
        <v>1</v>
      </c>
      <c r="D141" s="182">
        <v>8</v>
      </c>
      <c r="E141" s="182">
        <v>9</v>
      </c>
      <c r="F141" s="182">
        <v>2</v>
      </c>
      <c r="G141" s="182">
        <v>3</v>
      </c>
      <c r="H141" s="182">
        <v>1</v>
      </c>
      <c r="I141" s="182">
        <v>0</v>
      </c>
      <c r="J141" s="182">
        <v>2</v>
      </c>
      <c r="K141" s="182">
        <v>1</v>
      </c>
      <c r="L141" s="182">
        <v>0</v>
      </c>
      <c r="M141" s="182">
        <v>0</v>
      </c>
      <c r="N141" s="182">
        <v>0</v>
      </c>
      <c r="O141" s="182">
        <v>0</v>
      </c>
      <c r="P141" s="182">
        <v>27</v>
      </c>
    </row>
    <row r="142" spans="1:16" x14ac:dyDescent="0.25">
      <c r="A142" s="7" t="s">
        <v>160</v>
      </c>
      <c r="B142" s="182" t="s">
        <v>14</v>
      </c>
      <c r="C142" s="182">
        <v>0</v>
      </c>
      <c r="D142" s="182">
        <v>7</v>
      </c>
      <c r="E142" s="182">
        <v>14</v>
      </c>
      <c r="F142" s="182">
        <v>0</v>
      </c>
      <c r="G142" s="182">
        <v>14</v>
      </c>
      <c r="H142" s="182">
        <v>0</v>
      </c>
      <c r="I142" s="182">
        <v>0</v>
      </c>
      <c r="J142" s="182">
        <v>7</v>
      </c>
      <c r="K142" s="182">
        <v>2</v>
      </c>
      <c r="L142" s="182">
        <v>0</v>
      </c>
      <c r="M142" s="182">
        <v>0</v>
      </c>
      <c r="N142" s="182">
        <v>11</v>
      </c>
      <c r="O142" s="182">
        <v>0</v>
      </c>
      <c r="P142" s="182">
        <v>55</v>
      </c>
    </row>
    <row r="143" spans="1:16" x14ac:dyDescent="0.25">
      <c r="A143" s="7" t="s">
        <v>94</v>
      </c>
      <c r="B143" s="182" t="s">
        <v>14</v>
      </c>
      <c r="C143" s="182">
        <v>0</v>
      </c>
      <c r="D143" s="182">
        <v>0</v>
      </c>
      <c r="E143" s="182">
        <v>2</v>
      </c>
      <c r="F143" s="182">
        <v>0</v>
      </c>
      <c r="G143" s="182">
        <v>0</v>
      </c>
      <c r="H143" s="182">
        <v>0</v>
      </c>
      <c r="I143" s="182">
        <v>0</v>
      </c>
      <c r="J143" s="182">
        <v>0</v>
      </c>
      <c r="K143" s="182">
        <v>0</v>
      </c>
      <c r="L143" s="182">
        <v>0</v>
      </c>
      <c r="M143" s="182">
        <v>0</v>
      </c>
      <c r="N143" s="182">
        <v>1</v>
      </c>
      <c r="O143" s="182">
        <v>1</v>
      </c>
      <c r="P143" s="182">
        <v>4</v>
      </c>
    </row>
    <row r="144" spans="1:16" x14ac:dyDescent="0.25">
      <c r="A144" s="7" t="s">
        <v>898</v>
      </c>
      <c r="B144" s="182" t="s">
        <v>14</v>
      </c>
      <c r="C144" s="182">
        <v>1</v>
      </c>
      <c r="D144" s="182">
        <v>12</v>
      </c>
      <c r="E144" s="182">
        <v>11</v>
      </c>
      <c r="F144" s="182">
        <v>0</v>
      </c>
      <c r="G144" s="182">
        <v>19</v>
      </c>
      <c r="H144" s="182">
        <v>0</v>
      </c>
      <c r="I144" s="182">
        <v>0</v>
      </c>
      <c r="J144" s="182">
        <v>7</v>
      </c>
      <c r="K144" s="182">
        <v>2</v>
      </c>
      <c r="L144" s="182">
        <v>0</v>
      </c>
      <c r="M144" s="182">
        <v>1</v>
      </c>
      <c r="N144" s="182">
        <v>1</v>
      </c>
      <c r="O144" s="182">
        <v>0</v>
      </c>
      <c r="P144" s="182">
        <v>54</v>
      </c>
    </row>
    <row r="145" spans="1:16" x14ac:dyDescent="0.25">
      <c r="A145" s="7" t="s">
        <v>111</v>
      </c>
      <c r="B145" s="182" t="s">
        <v>14</v>
      </c>
      <c r="C145" s="182">
        <v>1</v>
      </c>
      <c r="D145" s="182">
        <v>2</v>
      </c>
      <c r="E145" s="182">
        <v>0</v>
      </c>
      <c r="F145" s="182">
        <v>0</v>
      </c>
      <c r="G145" s="182">
        <v>3</v>
      </c>
      <c r="H145" s="182">
        <v>0</v>
      </c>
      <c r="I145" s="182">
        <v>0</v>
      </c>
      <c r="J145" s="182">
        <v>1</v>
      </c>
      <c r="K145" s="182">
        <v>0</v>
      </c>
      <c r="L145" s="182">
        <v>0</v>
      </c>
      <c r="M145" s="182">
        <v>0</v>
      </c>
      <c r="N145" s="182">
        <v>1</v>
      </c>
      <c r="O145" s="182">
        <v>0</v>
      </c>
      <c r="P145" s="182">
        <v>8</v>
      </c>
    </row>
    <row r="146" spans="1:16" x14ac:dyDescent="0.25">
      <c r="A146" s="7" t="s">
        <v>117</v>
      </c>
      <c r="B146" s="182" t="s">
        <v>14</v>
      </c>
      <c r="C146" s="182">
        <v>14</v>
      </c>
      <c r="D146" s="182">
        <v>14</v>
      </c>
      <c r="E146" s="182">
        <v>13</v>
      </c>
      <c r="F146" s="182">
        <v>1</v>
      </c>
      <c r="G146" s="182">
        <v>7</v>
      </c>
      <c r="H146" s="182">
        <v>1</v>
      </c>
      <c r="I146" s="182">
        <v>9</v>
      </c>
      <c r="J146" s="182">
        <v>12</v>
      </c>
      <c r="K146" s="182">
        <v>0</v>
      </c>
      <c r="L146" s="182">
        <v>0</v>
      </c>
      <c r="M146" s="182">
        <v>0</v>
      </c>
      <c r="N146" s="182">
        <v>31</v>
      </c>
      <c r="O146" s="182">
        <v>0</v>
      </c>
      <c r="P146" s="182">
        <v>102</v>
      </c>
    </row>
    <row r="147" spans="1:16" x14ac:dyDescent="0.25">
      <c r="A147" s="7" t="s">
        <v>182</v>
      </c>
      <c r="B147" s="182" t="s">
        <v>14</v>
      </c>
      <c r="C147" s="182">
        <v>39</v>
      </c>
      <c r="D147" s="182">
        <v>27</v>
      </c>
      <c r="E147" s="182">
        <v>66</v>
      </c>
      <c r="F147" s="182">
        <v>27</v>
      </c>
      <c r="G147" s="182">
        <v>7</v>
      </c>
      <c r="H147" s="182">
        <v>0</v>
      </c>
      <c r="I147" s="182">
        <v>3</v>
      </c>
      <c r="J147" s="182">
        <v>2</v>
      </c>
      <c r="K147" s="182">
        <v>1</v>
      </c>
      <c r="L147" s="182">
        <v>0</v>
      </c>
      <c r="M147" s="182">
        <v>0</v>
      </c>
      <c r="N147" s="182">
        <v>1</v>
      </c>
      <c r="O147" s="182">
        <v>0</v>
      </c>
      <c r="P147" s="182">
        <v>173</v>
      </c>
    </row>
    <row r="148" spans="1:16" x14ac:dyDescent="0.25">
      <c r="A148" s="7" t="s">
        <v>75</v>
      </c>
      <c r="B148" s="182" t="s">
        <v>14</v>
      </c>
      <c r="C148" s="182">
        <v>3</v>
      </c>
      <c r="D148" s="182">
        <v>22</v>
      </c>
      <c r="E148" s="182">
        <v>5</v>
      </c>
      <c r="F148" s="182">
        <v>7</v>
      </c>
      <c r="G148" s="182">
        <v>9</v>
      </c>
      <c r="H148" s="182">
        <v>2</v>
      </c>
      <c r="I148" s="182">
        <v>6</v>
      </c>
      <c r="J148" s="182">
        <v>8</v>
      </c>
      <c r="K148" s="182">
        <v>5</v>
      </c>
      <c r="L148" s="182">
        <v>0</v>
      </c>
      <c r="M148" s="182">
        <v>5</v>
      </c>
      <c r="N148" s="182">
        <v>4</v>
      </c>
      <c r="O148" s="182">
        <v>1</v>
      </c>
      <c r="P148" s="182">
        <v>77</v>
      </c>
    </row>
    <row r="149" spans="1:16" x14ac:dyDescent="0.25">
      <c r="A149" s="7" t="s">
        <v>36</v>
      </c>
      <c r="B149" s="182" t="s">
        <v>14</v>
      </c>
      <c r="C149" s="182">
        <v>0</v>
      </c>
      <c r="D149" s="182">
        <v>3</v>
      </c>
      <c r="E149" s="182">
        <v>0</v>
      </c>
      <c r="F149" s="182">
        <v>0</v>
      </c>
      <c r="G149" s="182">
        <v>3</v>
      </c>
      <c r="H149" s="182">
        <v>0</v>
      </c>
      <c r="I149" s="182">
        <v>0</v>
      </c>
      <c r="J149" s="182">
        <v>2</v>
      </c>
      <c r="K149" s="182">
        <v>1</v>
      </c>
      <c r="L149" s="182">
        <v>0</v>
      </c>
      <c r="M149" s="182">
        <v>1</v>
      </c>
      <c r="N149" s="182">
        <v>1</v>
      </c>
      <c r="O149" s="182">
        <v>0</v>
      </c>
      <c r="P149" s="182">
        <v>11</v>
      </c>
    </row>
    <row r="150" spans="1:16" x14ac:dyDescent="0.25">
      <c r="A150" s="7" t="s">
        <v>16</v>
      </c>
      <c r="B150" s="182" t="s">
        <v>14</v>
      </c>
      <c r="C150" s="182">
        <v>17</v>
      </c>
      <c r="D150" s="182">
        <v>13</v>
      </c>
      <c r="E150" s="182">
        <v>19</v>
      </c>
      <c r="F150" s="182">
        <v>0</v>
      </c>
      <c r="G150" s="182">
        <v>5</v>
      </c>
      <c r="H150" s="182">
        <v>0</v>
      </c>
      <c r="I150" s="182">
        <v>5</v>
      </c>
      <c r="J150" s="182">
        <v>2</v>
      </c>
      <c r="K150" s="182">
        <v>0</v>
      </c>
      <c r="L150" s="182">
        <v>0</v>
      </c>
      <c r="M150" s="182">
        <v>0</v>
      </c>
      <c r="N150" s="182">
        <v>17</v>
      </c>
      <c r="O150" s="182">
        <v>0</v>
      </c>
      <c r="P150" s="182">
        <v>78</v>
      </c>
    </row>
    <row r="151" spans="1:16" x14ac:dyDescent="0.25">
      <c r="A151" s="7" t="s">
        <v>122</v>
      </c>
      <c r="B151" s="182" t="s">
        <v>14</v>
      </c>
      <c r="C151" s="182">
        <v>3</v>
      </c>
      <c r="D151" s="182">
        <v>8</v>
      </c>
      <c r="E151" s="182">
        <v>11</v>
      </c>
      <c r="F151" s="182">
        <v>1</v>
      </c>
      <c r="G151" s="182">
        <v>6</v>
      </c>
      <c r="H151" s="182">
        <v>1</v>
      </c>
      <c r="I151" s="182">
        <v>1</v>
      </c>
      <c r="J151" s="182">
        <v>2</v>
      </c>
      <c r="K151" s="182">
        <v>7</v>
      </c>
      <c r="L151" s="182">
        <v>2</v>
      </c>
      <c r="M151" s="182">
        <v>3</v>
      </c>
      <c r="N151" s="182">
        <v>16</v>
      </c>
      <c r="O151" s="182">
        <v>2</v>
      </c>
      <c r="P151" s="182">
        <v>63</v>
      </c>
    </row>
    <row r="152" spans="1:16" x14ac:dyDescent="0.25">
      <c r="A152" s="7" t="s">
        <v>277</v>
      </c>
      <c r="B152" s="182" t="s">
        <v>14</v>
      </c>
      <c r="C152" s="182">
        <v>1</v>
      </c>
      <c r="D152" s="182">
        <v>0</v>
      </c>
      <c r="E152" s="182">
        <v>4</v>
      </c>
      <c r="F152" s="182">
        <v>1</v>
      </c>
      <c r="G152" s="182">
        <v>3</v>
      </c>
      <c r="H152" s="182">
        <v>2</v>
      </c>
      <c r="I152" s="182">
        <v>1</v>
      </c>
      <c r="J152" s="182">
        <v>1</v>
      </c>
      <c r="K152" s="182">
        <v>1</v>
      </c>
      <c r="L152" s="182">
        <v>3</v>
      </c>
      <c r="M152" s="182">
        <v>1</v>
      </c>
      <c r="N152" s="182">
        <v>3</v>
      </c>
      <c r="O152" s="182">
        <v>1</v>
      </c>
      <c r="P152" s="182">
        <v>22</v>
      </c>
    </row>
    <row r="153" spans="1:16" x14ac:dyDescent="0.25">
      <c r="A153" s="7" t="s">
        <v>13</v>
      </c>
      <c r="B153" s="182" t="s">
        <v>14</v>
      </c>
      <c r="C153" s="182">
        <v>11</v>
      </c>
      <c r="D153" s="182">
        <v>21</v>
      </c>
      <c r="E153" s="182">
        <v>20</v>
      </c>
      <c r="F153" s="182">
        <v>0</v>
      </c>
      <c r="G153" s="182">
        <v>31</v>
      </c>
      <c r="H153" s="182">
        <v>2</v>
      </c>
      <c r="I153" s="182">
        <v>5</v>
      </c>
      <c r="J153" s="182">
        <v>20</v>
      </c>
      <c r="K153" s="182">
        <v>5</v>
      </c>
      <c r="L153" s="182">
        <v>5</v>
      </c>
      <c r="M153" s="182">
        <v>0</v>
      </c>
      <c r="N153" s="182">
        <v>13</v>
      </c>
      <c r="O153" s="182">
        <v>0</v>
      </c>
      <c r="P153" s="182">
        <v>133</v>
      </c>
    </row>
    <row r="154" spans="1:16" x14ac:dyDescent="0.25">
      <c r="A154" s="7" t="s">
        <v>28</v>
      </c>
      <c r="B154" s="182" t="s">
        <v>14</v>
      </c>
      <c r="C154" s="182">
        <v>0</v>
      </c>
      <c r="D154" s="182">
        <v>11</v>
      </c>
      <c r="E154" s="182">
        <v>6</v>
      </c>
      <c r="F154" s="182">
        <v>1</v>
      </c>
      <c r="G154" s="182">
        <v>5</v>
      </c>
      <c r="H154" s="182">
        <v>1</v>
      </c>
      <c r="I154" s="182">
        <v>2</v>
      </c>
      <c r="J154" s="182">
        <v>5</v>
      </c>
      <c r="K154" s="182">
        <v>1</v>
      </c>
      <c r="L154" s="182">
        <v>0</v>
      </c>
      <c r="M154" s="182">
        <v>1</v>
      </c>
      <c r="N154" s="182">
        <v>0</v>
      </c>
      <c r="O154" s="182">
        <v>0</v>
      </c>
      <c r="P154" s="182">
        <v>33</v>
      </c>
    </row>
    <row r="155" spans="1:16" x14ac:dyDescent="0.25">
      <c r="A155" s="7" t="s">
        <v>86</v>
      </c>
      <c r="B155" s="182" t="s">
        <v>14</v>
      </c>
      <c r="C155" s="182">
        <v>0</v>
      </c>
      <c r="D155" s="182">
        <v>1</v>
      </c>
      <c r="E155" s="182">
        <v>0</v>
      </c>
      <c r="F155" s="182">
        <v>0</v>
      </c>
      <c r="G155" s="182">
        <v>3</v>
      </c>
      <c r="H155" s="182">
        <v>0</v>
      </c>
      <c r="I155" s="182">
        <v>0</v>
      </c>
      <c r="J155" s="182">
        <v>0</v>
      </c>
      <c r="K155" s="182">
        <v>2</v>
      </c>
      <c r="L155" s="182">
        <v>0</v>
      </c>
      <c r="M155" s="182">
        <v>0</v>
      </c>
      <c r="N155" s="182">
        <v>1</v>
      </c>
      <c r="O155" s="182">
        <v>0</v>
      </c>
      <c r="P155" s="182">
        <v>7</v>
      </c>
    </row>
    <row r="156" spans="1:16" x14ac:dyDescent="0.25">
      <c r="A156" s="7" t="s">
        <v>40</v>
      </c>
      <c r="B156" s="182" t="s">
        <v>14</v>
      </c>
      <c r="C156" s="182">
        <v>1</v>
      </c>
      <c r="D156" s="182">
        <v>3</v>
      </c>
      <c r="E156" s="182">
        <v>0</v>
      </c>
      <c r="F156" s="182">
        <v>0</v>
      </c>
      <c r="G156" s="182">
        <v>7</v>
      </c>
      <c r="H156" s="182">
        <v>2</v>
      </c>
      <c r="I156" s="182">
        <v>0</v>
      </c>
      <c r="J156" s="182">
        <v>0</v>
      </c>
      <c r="K156" s="182">
        <v>0</v>
      </c>
      <c r="L156" s="182">
        <v>0</v>
      </c>
      <c r="M156" s="182">
        <v>0</v>
      </c>
      <c r="N156" s="182">
        <v>5</v>
      </c>
      <c r="O156" s="182">
        <v>0</v>
      </c>
      <c r="P156" s="182">
        <v>18</v>
      </c>
    </row>
    <row r="157" spans="1:16" x14ac:dyDescent="0.25">
      <c r="A157" s="7" t="s">
        <v>956</v>
      </c>
      <c r="B157" s="182" t="s">
        <v>14</v>
      </c>
      <c r="C157" s="182">
        <v>0</v>
      </c>
      <c r="D157" s="182">
        <v>6</v>
      </c>
      <c r="E157" s="182">
        <v>0</v>
      </c>
      <c r="F157" s="182">
        <v>0</v>
      </c>
      <c r="G157" s="182">
        <v>2</v>
      </c>
      <c r="H157" s="182">
        <v>0</v>
      </c>
      <c r="I157" s="182">
        <v>1</v>
      </c>
      <c r="J157" s="182">
        <v>1</v>
      </c>
      <c r="K157" s="182">
        <v>0</v>
      </c>
      <c r="L157" s="182">
        <v>0</v>
      </c>
      <c r="M157" s="182">
        <v>0</v>
      </c>
      <c r="N157" s="182">
        <v>10</v>
      </c>
      <c r="O157" s="182">
        <v>0</v>
      </c>
      <c r="P157" s="182">
        <v>20</v>
      </c>
    </row>
    <row r="158" spans="1:16" x14ac:dyDescent="0.25">
      <c r="A158" s="7" t="s">
        <v>69</v>
      </c>
      <c r="B158" s="182" t="s">
        <v>14</v>
      </c>
      <c r="C158" s="182">
        <v>3</v>
      </c>
      <c r="D158" s="182">
        <v>22</v>
      </c>
      <c r="E158" s="182">
        <v>11</v>
      </c>
      <c r="F158" s="182">
        <v>0</v>
      </c>
      <c r="G158" s="182">
        <v>14</v>
      </c>
      <c r="H158" s="182">
        <v>0</v>
      </c>
      <c r="I158" s="182">
        <v>0</v>
      </c>
      <c r="J158" s="182">
        <v>0</v>
      </c>
      <c r="K158" s="182">
        <v>1</v>
      </c>
      <c r="L158" s="182">
        <v>0</v>
      </c>
      <c r="M158" s="182">
        <v>0</v>
      </c>
      <c r="N158" s="182">
        <v>12</v>
      </c>
      <c r="O158" s="182">
        <v>2</v>
      </c>
      <c r="P158" s="182">
        <v>65</v>
      </c>
    </row>
    <row r="159" spans="1:16" x14ac:dyDescent="0.25">
      <c r="A159" s="7" t="s">
        <v>21</v>
      </c>
      <c r="B159" s="182" t="s">
        <v>14</v>
      </c>
      <c r="C159" s="182">
        <v>1</v>
      </c>
      <c r="D159" s="182">
        <v>4</v>
      </c>
      <c r="E159" s="182">
        <v>1</v>
      </c>
      <c r="F159" s="182">
        <v>7</v>
      </c>
      <c r="G159" s="182">
        <v>7</v>
      </c>
      <c r="H159" s="182">
        <v>0</v>
      </c>
      <c r="I159" s="182">
        <v>0</v>
      </c>
      <c r="J159" s="182">
        <v>4</v>
      </c>
      <c r="K159" s="182">
        <v>0</v>
      </c>
      <c r="L159" s="182">
        <v>0</v>
      </c>
      <c r="M159" s="182">
        <v>0</v>
      </c>
      <c r="N159" s="182">
        <v>0</v>
      </c>
      <c r="O159" s="182">
        <v>0</v>
      </c>
      <c r="P159" s="182">
        <v>24</v>
      </c>
    </row>
    <row r="160" spans="1:16" x14ac:dyDescent="0.25">
      <c r="A160" s="7" t="s">
        <v>93</v>
      </c>
      <c r="B160" s="182" t="s">
        <v>14</v>
      </c>
      <c r="C160" s="182">
        <v>1</v>
      </c>
      <c r="D160" s="182">
        <v>2</v>
      </c>
      <c r="E160" s="182">
        <v>11</v>
      </c>
      <c r="F160" s="182">
        <v>0</v>
      </c>
      <c r="G160" s="182">
        <v>4</v>
      </c>
      <c r="H160" s="182">
        <v>0</v>
      </c>
      <c r="I160" s="182">
        <v>2</v>
      </c>
      <c r="J160" s="182">
        <v>6</v>
      </c>
      <c r="K160" s="182">
        <v>1</v>
      </c>
      <c r="L160" s="182">
        <v>1</v>
      </c>
      <c r="M160" s="182">
        <v>0</v>
      </c>
      <c r="N160" s="182">
        <v>3</v>
      </c>
      <c r="O160" s="182">
        <v>0</v>
      </c>
      <c r="P160" s="182">
        <v>31</v>
      </c>
    </row>
    <row r="161" spans="1:16" x14ac:dyDescent="0.25">
      <c r="A161" s="7" t="s">
        <v>31</v>
      </c>
      <c r="B161" s="182" t="s">
        <v>14</v>
      </c>
      <c r="C161" s="182">
        <v>0</v>
      </c>
      <c r="D161" s="182">
        <v>0</v>
      </c>
      <c r="E161" s="182">
        <v>1</v>
      </c>
      <c r="F161" s="182">
        <v>0</v>
      </c>
      <c r="G161" s="182">
        <v>7</v>
      </c>
      <c r="H161" s="182">
        <v>0</v>
      </c>
      <c r="I161" s="182">
        <v>2</v>
      </c>
      <c r="J161" s="182">
        <v>0</v>
      </c>
      <c r="K161" s="182">
        <v>1</v>
      </c>
      <c r="L161" s="182">
        <v>0</v>
      </c>
      <c r="M161" s="182">
        <v>0</v>
      </c>
      <c r="N161" s="182">
        <v>0</v>
      </c>
      <c r="O161" s="182">
        <v>0</v>
      </c>
      <c r="P161" s="182">
        <v>11</v>
      </c>
    </row>
    <row r="162" spans="1:16" x14ac:dyDescent="0.25">
      <c r="A162" s="7" t="s">
        <v>47</v>
      </c>
      <c r="B162" s="182" t="s">
        <v>10</v>
      </c>
      <c r="C162" s="182">
        <v>37</v>
      </c>
      <c r="D162" s="182">
        <v>5</v>
      </c>
      <c r="E162" s="182">
        <v>8</v>
      </c>
      <c r="F162" s="182">
        <v>1</v>
      </c>
      <c r="G162" s="182">
        <v>22</v>
      </c>
      <c r="H162" s="182">
        <v>10</v>
      </c>
      <c r="I162" s="182">
        <v>12</v>
      </c>
      <c r="J162" s="182">
        <v>6</v>
      </c>
      <c r="K162" s="182">
        <v>3</v>
      </c>
      <c r="L162" s="182">
        <v>2</v>
      </c>
      <c r="M162" s="182">
        <v>4</v>
      </c>
      <c r="N162" s="182">
        <v>17</v>
      </c>
      <c r="O162" s="182">
        <v>6</v>
      </c>
      <c r="P162" s="182">
        <v>133</v>
      </c>
    </row>
    <row r="163" spans="1:16" x14ac:dyDescent="0.25">
      <c r="A163" s="7" t="s">
        <v>9</v>
      </c>
      <c r="B163" s="182" t="s">
        <v>10</v>
      </c>
      <c r="C163" s="182">
        <v>6</v>
      </c>
      <c r="D163" s="182">
        <v>8</v>
      </c>
      <c r="E163" s="182">
        <v>10</v>
      </c>
      <c r="F163" s="182">
        <v>1</v>
      </c>
      <c r="G163" s="182">
        <v>18</v>
      </c>
      <c r="H163" s="182">
        <v>0</v>
      </c>
      <c r="I163" s="182">
        <v>0</v>
      </c>
      <c r="J163" s="182">
        <v>12</v>
      </c>
      <c r="K163" s="182">
        <v>1</v>
      </c>
      <c r="L163" s="182">
        <v>0</v>
      </c>
      <c r="M163" s="182">
        <v>3</v>
      </c>
      <c r="N163" s="182">
        <v>8</v>
      </c>
      <c r="O163" s="182">
        <v>1</v>
      </c>
      <c r="P163" s="182">
        <v>68</v>
      </c>
    </row>
    <row r="164" spans="1:16" x14ac:dyDescent="0.25">
      <c r="A164" s="7" t="s">
        <v>207</v>
      </c>
      <c r="B164" s="182" t="s">
        <v>35</v>
      </c>
      <c r="C164" s="182">
        <v>1</v>
      </c>
      <c r="D164" s="182">
        <v>10</v>
      </c>
      <c r="E164" s="182">
        <v>2</v>
      </c>
      <c r="F164" s="182">
        <v>10</v>
      </c>
      <c r="G164" s="182">
        <v>17</v>
      </c>
      <c r="H164" s="182">
        <v>0</v>
      </c>
      <c r="I164" s="182">
        <v>0</v>
      </c>
      <c r="J164" s="182">
        <v>3</v>
      </c>
      <c r="K164" s="182">
        <v>4</v>
      </c>
      <c r="L164" s="182">
        <v>2</v>
      </c>
      <c r="M164" s="182">
        <v>1</v>
      </c>
      <c r="N164" s="182">
        <v>2</v>
      </c>
      <c r="O164" s="182">
        <v>0</v>
      </c>
      <c r="P164" s="182">
        <v>52</v>
      </c>
    </row>
    <row r="165" spans="1:16" x14ac:dyDescent="0.25">
      <c r="A165" s="7" t="s">
        <v>899</v>
      </c>
      <c r="B165" s="182" t="s">
        <v>14</v>
      </c>
      <c r="C165" s="182">
        <v>3</v>
      </c>
      <c r="D165" s="182">
        <v>3</v>
      </c>
      <c r="E165" s="182">
        <v>4</v>
      </c>
      <c r="F165" s="182">
        <v>0</v>
      </c>
      <c r="G165" s="182">
        <v>20</v>
      </c>
      <c r="H165" s="182">
        <v>0</v>
      </c>
      <c r="I165" s="182">
        <v>1</v>
      </c>
      <c r="J165" s="182">
        <v>6</v>
      </c>
      <c r="K165" s="182">
        <v>0</v>
      </c>
      <c r="L165" s="182">
        <v>0</v>
      </c>
      <c r="M165" s="182">
        <v>1</v>
      </c>
      <c r="N165" s="182">
        <v>1</v>
      </c>
      <c r="O165" s="182">
        <v>2</v>
      </c>
      <c r="P165" s="182">
        <v>41</v>
      </c>
    </row>
    <row r="166" spans="1:16" x14ac:dyDescent="0.25">
      <c r="A166" s="7" t="s">
        <v>900</v>
      </c>
      <c r="B166" s="182" t="s">
        <v>49</v>
      </c>
      <c r="C166" s="182">
        <v>1</v>
      </c>
      <c r="D166" s="182">
        <v>1</v>
      </c>
      <c r="E166" s="182">
        <v>6</v>
      </c>
      <c r="F166" s="182">
        <v>1</v>
      </c>
      <c r="G166" s="182">
        <v>5</v>
      </c>
      <c r="H166" s="182">
        <v>0</v>
      </c>
      <c r="I166" s="182">
        <v>0</v>
      </c>
      <c r="J166" s="182">
        <v>1</v>
      </c>
      <c r="K166" s="182">
        <v>1</v>
      </c>
      <c r="L166" s="182">
        <v>0</v>
      </c>
      <c r="M166" s="182">
        <v>1</v>
      </c>
      <c r="N166" s="182">
        <v>1</v>
      </c>
      <c r="O166" s="182">
        <v>0</v>
      </c>
      <c r="P166" s="182">
        <v>18</v>
      </c>
    </row>
    <row r="167" spans="1:16" x14ac:dyDescent="0.25">
      <c r="A167" s="7" t="s">
        <v>96</v>
      </c>
      <c r="B167" s="182" t="s">
        <v>14</v>
      </c>
      <c r="C167" s="182">
        <v>2</v>
      </c>
      <c r="D167" s="182">
        <v>6</v>
      </c>
      <c r="E167" s="182">
        <v>8</v>
      </c>
      <c r="F167" s="182">
        <v>0</v>
      </c>
      <c r="G167" s="182">
        <v>17</v>
      </c>
      <c r="H167" s="182">
        <v>1</v>
      </c>
      <c r="I167" s="182">
        <v>0</v>
      </c>
      <c r="J167" s="182">
        <v>2</v>
      </c>
      <c r="K167" s="182">
        <v>2</v>
      </c>
      <c r="L167" s="182">
        <v>0</v>
      </c>
      <c r="M167" s="182">
        <v>1</v>
      </c>
      <c r="N167" s="182">
        <v>2</v>
      </c>
      <c r="O167" s="182">
        <v>0</v>
      </c>
      <c r="P167" s="182">
        <v>41</v>
      </c>
    </row>
    <row r="168" spans="1:16" x14ac:dyDescent="0.25">
      <c r="A168" s="7" t="s">
        <v>137</v>
      </c>
      <c r="B168" s="182" t="s">
        <v>14</v>
      </c>
      <c r="C168" s="182">
        <v>2</v>
      </c>
      <c r="D168" s="182">
        <v>9</v>
      </c>
      <c r="E168" s="182">
        <v>7</v>
      </c>
      <c r="F168" s="182">
        <v>0</v>
      </c>
      <c r="G168" s="182">
        <v>2</v>
      </c>
      <c r="H168" s="182">
        <v>0</v>
      </c>
      <c r="I168" s="182">
        <v>1</v>
      </c>
      <c r="J168" s="182">
        <v>4</v>
      </c>
      <c r="K168" s="182">
        <v>1</v>
      </c>
      <c r="L168" s="182">
        <v>1</v>
      </c>
      <c r="M168" s="182">
        <v>0</v>
      </c>
      <c r="N168" s="182">
        <v>0</v>
      </c>
      <c r="O168" s="182">
        <v>0</v>
      </c>
      <c r="P168" s="182">
        <v>27</v>
      </c>
    </row>
    <row r="169" spans="1:16" x14ac:dyDescent="0.25">
      <c r="A169" s="7" t="s">
        <v>156</v>
      </c>
      <c r="B169" s="182" t="s">
        <v>14</v>
      </c>
      <c r="C169" s="182">
        <v>0</v>
      </c>
      <c r="D169" s="182">
        <v>1</v>
      </c>
      <c r="E169" s="182">
        <v>0</v>
      </c>
      <c r="F169" s="182">
        <v>0</v>
      </c>
      <c r="G169" s="182">
        <v>5</v>
      </c>
      <c r="H169" s="182">
        <v>0</v>
      </c>
      <c r="I169" s="182">
        <v>0</v>
      </c>
      <c r="J169" s="182">
        <v>0</v>
      </c>
      <c r="K169" s="182">
        <v>0</v>
      </c>
      <c r="L169" s="182">
        <v>0</v>
      </c>
      <c r="M169" s="182">
        <v>0</v>
      </c>
      <c r="N169" s="182">
        <v>0</v>
      </c>
      <c r="O169" s="182">
        <v>3</v>
      </c>
      <c r="P169" s="182">
        <v>9</v>
      </c>
    </row>
    <row r="170" spans="1:16" x14ac:dyDescent="0.25">
      <c r="A170" s="7" t="s">
        <v>185</v>
      </c>
      <c r="B170" s="182" t="s">
        <v>14</v>
      </c>
      <c r="C170" s="182">
        <v>0</v>
      </c>
      <c r="D170" s="182">
        <v>7</v>
      </c>
      <c r="E170" s="182">
        <v>5</v>
      </c>
      <c r="F170" s="182">
        <v>0</v>
      </c>
      <c r="G170" s="182">
        <v>11</v>
      </c>
      <c r="H170" s="182">
        <v>0</v>
      </c>
      <c r="I170" s="182">
        <v>9</v>
      </c>
      <c r="J170" s="182">
        <v>1</v>
      </c>
      <c r="K170" s="182">
        <v>0</v>
      </c>
      <c r="L170" s="182">
        <v>0</v>
      </c>
      <c r="M170" s="182">
        <v>0</v>
      </c>
      <c r="N170" s="182">
        <v>14</v>
      </c>
      <c r="O170" s="182">
        <v>1</v>
      </c>
      <c r="P170" s="182">
        <v>48</v>
      </c>
    </row>
    <row r="171" spans="1:16" x14ac:dyDescent="0.25">
      <c r="A171" s="7" t="s">
        <v>95</v>
      </c>
      <c r="B171" s="182" t="s">
        <v>14</v>
      </c>
      <c r="C171" s="182">
        <v>1</v>
      </c>
      <c r="D171" s="182">
        <v>1</v>
      </c>
      <c r="E171" s="182">
        <v>3</v>
      </c>
      <c r="F171" s="182">
        <v>0</v>
      </c>
      <c r="G171" s="182">
        <v>4</v>
      </c>
      <c r="H171" s="182">
        <v>0</v>
      </c>
      <c r="I171" s="182">
        <v>1</v>
      </c>
      <c r="J171" s="182">
        <v>4</v>
      </c>
      <c r="K171" s="182">
        <v>1</v>
      </c>
      <c r="L171" s="182">
        <v>0</v>
      </c>
      <c r="M171" s="182">
        <v>0</v>
      </c>
      <c r="N171" s="182">
        <v>0</v>
      </c>
      <c r="O171" s="182">
        <v>1</v>
      </c>
      <c r="P171" s="182">
        <v>16</v>
      </c>
    </row>
    <row r="172" spans="1:16" x14ac:dyDescent="0.25">
      <c r="A172" s="7" t="s">
        <v>172</v>
      </c>
      <c r="B172" s="182" t="s">
        <v>14</v>
      </c>
      <c r="C172" s="182">
        <v>1</v>
      </c>
      <c r="D172" s="182">
        <v>4</v>
      </c>
      <c r="E172" s="182">
        <v>6</v>
      </c>
      <c r="F172" s="182">
        <v>0</v>
      </c>
      <c r="G172" s="182">
        <v>6</v>
      </c>
      <c r="H172" s="182">
        <v>0</v>
      </c>
      <c r="I172" s="182">
        <v>0</v>
      </c>
      <c r="J172" s="182">
        <v>6</v>
      </c>
      <c r="K172" s="182">
        <v>1</v>
      </c>
      <c r="L172" s="182">
        <v>0</v>
      </c>
      <c r="M172" s="182">
        <v>0</v>
      </c>
      <c r="N172" s="182">
        <v>5</v>
      </c>
      <c r="O172" s="182">
        <v>0</v>
      </c>
      <c r="P172" s="182">
        <v>29</v>
      </c>
    </row>
    <row r="173" spans="1:16" x14ac:dyDescent="0.25">
      <c r="A173" s="7" t="s">
        <v>119</v>
      </c>
      <c r="B173" s="182" t="s">
        <v>14</v>
      </c>
      <c r="C173" s="182">
        <v>0</v>
      </c>
      <c r="D173" s="182">
        <v>0</v>
      </c>
      <c r="E173" s="182">
        <v>15</v>
      </c>
      <c r="F173" s="182">
        <v>0</v>
      </c>
      <c r="G173" s="182">
        <v>5</v>
      </c>
      <c r="H173" s="182">
        <v>0</v>
      </c>
      <c r="I173" s="182">
        <v>0</v>
      </c>
      <c r="J173" s="182">
        <v>3</v>
      </c>
      <c r="K173" s="182">
        <v>0</v>
      </c>
      <c r="L173" s="182">
        <v>0</v>
      </c>
      <c r="M173" s="182">
        <v>0</v>
      </c>
      <c r="N173" s="182">
        <v>0</v>
      </c>
      <c r="O173" s="182">
        <v>0</v>
      </c>
      <c r="P173" s="182">
        <v>23</v>
      </c>
    </row>
    <row r="174" spans="1:16" x14ac:dyDescent="0.25">
      <c r="A174" s="7" t="s">
        <v>162</v>
      </c>
      <c r="B174" s="182" t="s">
        <v>14</v>
      </c>
      <c r="C174" s="182">
        <v>0</v>
      </c>
      <c r="D174" s="182">
        <v>4</v>
      </c>
      <c r="E174" s="182">
        <v>2</v>
      </c>
      <c r="F174" s="182">
        <v>2</v>
      </c>
      <c r="G174" s="182">
        <v>5</v>
      </c>
      <c r="H174" s="182">
        <v>0</v>
      </c>
      <c r="I174" s="182">
        <v>0</v>
      </c>
      <c r="J174" s="182">
        <v>1</v>
      </c>
      <c r="K174" s="182">
        <v>0</v>
      </c>
      <c r="L174" s="182">
        <v>0</v>
      </c>
      <c r="M174" s="182">
        <v>3</v>
      </c>
      <c r="N174" s="182">
        <v>0</v>
      </c>
      <c r="O174" s="182">
        <v>0</v>
      </c>
      <c r="P174" s="182">
        <v>17</v>
      </c>
    </row>
    <row r="175" spans="1:16" x14ac:dyDescent="0.25">
      <c r="A175" s="7" t="s">
        <v>143</v>
      </c>
      <c r="B175" s="182" t="s">
        <v>14</v>
      </c>
      <c r="C175" s="182">
        <v>1</v>
      </c>
      <c r="D175" s="182">
        <v>2</v>
      </c>
      <c r="E175" s="182">
        <v>5</v>
      </c>
      <c r="F175" s="182">
        <v>0</v>
      </c>
      <c r="G175" s="182">
        <v>8</v>
      </c>
      <c r="H175" s="182">
        <v>1</v>
      </c>
      <c r="I175" s="182">
        <v>6</v>
      </c>
      <c r="J175" s="182">
        <v>8</v>
      </c>
      <c r="K175" s="182">
        <v>1</v>
      </c>
      <c r="L175" s="182">
        <v>0</v>
      </c>
      <c r="M175" s="182">
        <v>5</v>
      </c>
      <c r="N175" s="182">
        <v>9</v>
      </c>
      <c r="O175" s="182">
        <v>0</v>
      </c>
      <c r="P175" s="182">
        <v>46</v>
      </c>
    </row>
    <row r="176" spans="1:16" x14ac:dyDescent="0.25">
      <c r="A176" s="7" t="s">
        <v>143</v>
      </c>
      <c r="B176" s="182" t="s">
        <v>901</v>
      </c>
      <c r="C176" s="182">
        <v>8</v>
      </c>
      <c r="D176" s="182">
        <v>1</v>
      </c>
      <c r="E176" s="182">
        <v>1</v>
      </c>
      <c r="F176" s="182">
        <v>0</v>
      </c>
      <c r="G176" s="182">
        <v>14</v>
      </c>
      <c r="H176" s="182">
        <v>2</v>
      </c>
      <c r="I176" s="182">
        <v>4</v>
      </c>
      <c r="J176" s="182">
        <v>8</v>
      </c>
      <c r="K176" s="182">
        <v>3</v>
      </c>
      <c r="L176" s="182">
        <v>0</v>
      </c>
      <c r="M176" s="182">
        <v>10</v>
      </c>
      <c r="N176" s="182">
        <v>12</v>
      </c>
      <c r="O176" s="182">
        <v>2</v>
      </c>
      <c r="P176" s="182">
        <v>65</v>
      </c>
    </row>
    <row r="177" spans="1:16" x14ac:dyDescent="0.25">
      <c r="A177" s="7" t="s">
        <v>143</v>
      </c>
      <c r="B177" s="182" t="s">
        <v>144</v>
      </c>
      <c r="C177" s="182">
        <v>1</v>
      </c>
      <c r="D177" s="182">
        <v>0</v>
      </c>
      <c r="E177" s="182">
        <v>1</v>
      </c>
      <c r="F177" s="182">
        <v>0</v>
      </c>
      <c r="G177" s="182">
        <v>6</v>
      </c>
      <c r="H177" s="182">
        <v>6</v>
      </c>
      <c r="I177" s="182">
        <v>1</v>
      </c>
      <c r="J177" s="182">
        <v>4</v>
      </c>
      <c r="K177" s="182">
        <v>0</v>
      </c>
      <c r="L177" s="182">
        <v>0</v>
      </c>
      <c r="M177" s="182">
        <v>1</v>
      </c>
      <c r="N177" s="182">
        <v>1</v>
      </c>
      <c r="O177" s="182">
        <v>0</v>
      </c>
      <c r="P177" s="182">
        <v>21</v>
      </c>
    </row>
    <row r="178" spans="1:16" x14ac:dyDescent="0.25">
      <c r="A178" s="7" t="s">
        <v>44</v>
      </c>
      <c r="B178" s="182" t="s">
        <v>14</v>
      </c>
      <c r="C178" s="182">
        <v>1</v>
      </c>
      <c r="D178" s="182">
        <v>6</v>
      </c>
      <c r="E178" s="182">
        <v>0</v>
      </c>
      <c r="F178" s="182">
        <v>0</v>
      </c>
      <c r="G178" s="182">
        <v>0</v>
      </c>
      <c r="H178" s="182">
        <v>0</v>
      </c>
      <c r="I178" s="182">
        <v>0</v>
      </c>
      <c r="J178" s="182">
        <v>1</v>
      </c>
      <c r="K178" s="182">
        <v>3</v>
      </c>
      <c r="L178" s="182">
        <v>0</v>
      </c>
      <c r="M178" s="182">
        <v>0</v>
      </c>
      <c r="N178" s="182">
        <v>1</v>
      </c>
      <c r="O178" s="182">
        <v>0</v>
      </c>
      <c r="P178" s="182">
        <v>12</v>
      </c>
    </row>
    <row r="179" spans="1:16" x14ac:dyDescent="0.25">
      <c r="A179" s="7" t="s">
        <v>104</v>
      </c>
      <c r="B179" s="182" t="s">
        <v>14</v>
      </c>
      <c r="C179" s="182">
        <v>2</v>
      </c>
      <c r="D179" s="182">
        <v>9</v>
      </c>
      <c r="E179" s="182">
        <v>17</v>
      </c>
      <c r="F179" s="182">
        <v>0</v>
      </c>
      <c r="G179" s="182">
        <v>17</v>
      </c>
      <c r="H179" s="182">
        <v>0</v>
      </c>
      <c r="I179" s="182">
        <v>2</v>
      </c>
      <c r="J179" s="182">
        <v>9</v>
      </c>
      <c r="K179" s="182">
        <v>1</v>
      </c>
      <c r="L179" s="182">
        <v>0</v>
      </c>
      <c r="M179" s="182">
        <v>0</v>
      </c>
      <c r="N179" s="182">
        <v>7</v>
      </c>
      <c r="O179" s="182">
        <v>0</v>
      </c>
      <c r="P179" s="182">
        <v>64</v>
      </c>
    </row>
    <row r="180" spans="1:16" x14ac:dyDescent="0.25">
      <c r="A180" s="7" t="s">
        <v>188</v>
      </c>
      <c r="B180" s="182" t="s">
        <v>14</v>
      </c>
      <c r="C180" s="182">
        <v>0</v>
      </c>
      <c r="D180" s="182">
        <v>5</v>
      </c>
      <c r="E180" s="182">
        <v>0</v>
      </c>
      <c r="F180" s="182">
        <v>0</v>
      </c>
      <c r="G180" s="182">
        <v>2</v>
      </c>
      <c r="H180" s="182">
        <v>0</v>
      </c>
      <c r="I180" s="182">
        <v>0</v>
      </c>
      <c r="J180" s="182">
        <v>2</v>
      </c>
      <c r="K180" s="182">
        <v>0</v>
      </c>
      <c r="L180" s="182">
        <v>0</v>
      </c>
      <c r="M180" s="182">
        <v>0</v>
      </c>
      <c r="N180" s="182">
        <v>1</v>
      </c>
      <c r="O180" s="182">
        <v>0</v>
      </c>
      <c r="P180" s="182">
        <v>10</v>
      </c>
    </row>
    <row r="181" spans="1:16" x14ac:dyDescent="0.25">
      <c r="A181" s="7" t="s">
        <v>87</v>
      </c>
      <c r="B181" s="182" t="s">
        <v>14</v>
      </c>
      <c r="C181" s="182">
        <v>1</v>
      </c>
      <c r="D181" s="182">
        <v>5</v>
      </c>
      <c r="E181" s="182">
        <v>5</v>
      </c>
      <c r="F181" s="182">
        <v>0</v>
      </c>
      <c r="G181" s="182">
        <v>2</v>
      </c>
      <c r="H181" s="182">
        <v>0</v>
      </c>
      <c r="I181" s="182">
        <v>0</v>
      </c>
      <c r="J181" s="182">
        <v>2</v>
      </c>
      <c r="K181" s="182">
        <v>1</v>
      </c>
      <c r="L181" s="182">
        <v>0</v>
      </c>
      <c r="M181" s="182">
        <v>0</v>
      </c>
      <c r="N181" s="182">
        <v>2</v>
      </c>
      <c r="O181" s="182">
        <v>1</v>
      </c>
      <c r="P181" s="182">
        <v>19</v>
      </c>
    </row>
    <row r="182" spans="1:16" x14ac:dyDescent="0.25">
      <c r="A182" s="7" t="s">
        <v>169</v>
      </c>
      <c r="B182" s="182" t="s">
        <v>14</v>
      </c>
      <c r="C182" s="182"/>
      <c r="D182" s="182"/>
      <c r="E182" s="182"/>
      <c r="F182" s="182"/>
      <c r="G182" s="182"/>
      <c r="H182" s="182"/>
      <c r="I182" s="182"/>
      <c r="J182" s="182"/>
      <c r="K182" s="182"/>
      <c r="L182" s="182"/>
      <c r="M182" s="182"/>
      <c r="N182" s="182">
        <v>115</v>
      </c>
      <c r="O182" s="182"/>
      <c r="P182" s="182">
        <v>115</v>
      </c>
    </row>
    <row r="183" spans="1:16" x14ac:dyDescent="0.25">
      <c r="A183" s="7" t="s">
        <v>957</v>
      </c>
      <c r="B183" s="182" t="s">
        <v>14</v>
      </c>
      <c r="C183" s="182">
        <v>2</v>
      </c>
      <c r="D183" s="182">
        <v>0</v>
      </c>
      <c r="E183" s="182">
        <v>4</v>
      </c>
      <c r="F183" s="182">
        <v>0</v>
      </c>
      <c r="G183" s="182">
        <v>1</v>
      </c>
      <c r="H183" s="182">
        <v>0</v>
      </c>
      <c r="I183" s="182">
        <v>1</v>
      </c>
      <c r="J183" s="182">
        <v>0</v>
      </c>
      <c r="K183" s="182">
        <v>1</v>
      </c>
      <c r="L183" s="182">
        <v>0</v>
      </c>
      <c r="M183" s="182">
        <v>0</v>
      </c>
      <c r="N183" s="182">
        <v>1</v>
      </c>
      <c r="O183" s="182">
        <v>0</v>
      </c>
      <c r="P183" s="182">
        <v>10</v>
      </c>
    </row>
    <row r="184" spans="1:16" x14ac:dyDescent="0.25">
      <c r="A184" s="7" t="s">
        <v>82</v>
      </c>
      <c r="B184" s="182" t="s">
        <v>14</v>
      </c>
      <c r="C184" s="182">
        <v>4</v>
      </c>
      <c r="D184" s="182">
        <v>27</v>
      </c>
      <c r="E184" s="182">
        <v>19</v>
      </c>
      <c r="F184" s="182">
        <v>0</v>
      </c>
      <c r="G184" s="182">
        <v>38</v>
      </c>
      <c r="H184" s="182">
        <v>9</v>
      </c>
      <c r="I184" s="182">
        <v>12</v>
      </c>
      <c r="J184" s="182">
        <v>12</v>
      </c>
      <c r="K184" s="182">
        <v>4</v>
      </c>
      <c r="L184" s="182">
        <v>7</v>
      </c>
      <c r="M184" s="182">
        <v>15</v>
      </c>
      <c r="N184" s="182">
        <v>6</v>
      </c>
      <c r="O184" s="182">
        <v>1</v>
      </c>
      <c r="P184" s="182">
        <v>154</v>
      </c>
    </row>
    <row r="185" spans="1:16" x14ac:dyDescent="0.25">
      <c r="A185" s="7" t="s">
        <v>73</v>
      </c>
      <c r="B185" s="182" t="s">
        <v>14</v>
      </c>
      <c r="C185" s="182">
        <v>2</v>
      </c>
      <c r="D185" s="182">
        <v>4</v>
      </c>
      <c r="E185" s="182">
        <v>2</v>
      </c>
      <c r="F185" s="182">
        <v>0</v>
      </c>
      <c r="G185" s="182">
        <v>2</v>
      </c>
      <c r="H185" s="182">
        <v>0</v>
      </c>
      <c r="I185" s="182">
        <v>0</v>
      </c>
      <c r="J185" s="182">
        <v>4</v>
      </c>
      <c r="K185" s="182">
        <v>1</v>
      </c>
      <c r="L185" s="182">
        <v>1</v>
      </c>
      <c r="M185" s="182">
        <v>1</v>
      </c>
      <c r="N185" s="182">
        <v>2</v>
      </c>
      <c r="O185" s="182">
        <v>0</v>
      </c>
      <c r="P185" s="182">
        <v>19</v>
      </c>
    </row>
    <row r="186" spans="1:16" x14ac:dyDescent="0.25">
      <c r="A186" s="7" t="s">
        <v>290</v>
      </c>
      <c r="B186" s="182" t="s">
        <v>14</v>
      </c>
      <c r="C186" s="182">
        <v>0</v>
      </c>
      <c r="D186" s="182">
        <v>10</v>
      </c>
      <c r="E186" s="182">
        <v>6</v>
      </c>
      <c r="F186" s="182">
        <v>0</v>
      </c>
      <c r="G186" s="182">
        <v>1</v>
      </c>
      <c r="H186" s="182">
        <v>0</v>
      </c>
      <c r="I186" s="182">
        <v>1</v>
      </c>
      <c r="J186" s="182">
        <v>2</v>
      </c>
      <c r="K186" s="182">
        <v>0</v>
      </c>
      <c r="L186" s="182">
        <v>0</v>
      </c>
      <c r="M186" s="182">
        <v>2</v>
      </c>
      <c r="N186" s="182">
        <v>36</v>
      </c>
      <c r="O186" s="182">
        <v>0</v>
      </c>
      <c r="P186" s="182">
        <v>58</v>
      </c>
    </row>
    <row r="187" spans="1:16" x14ac:dyDescent="0.25">
      <c r="A187" s="7" t="s">
        <v>958</v>
      </c>
      <c r="B187" s="182" t="s">
        <v>10</v>
      </c>
      <c r="C187" s="182">
        <v>9</v>
      </c>
      <c r="D187" s="182">
        <v>1</v>
      </c>
      <c r="E187" s="182">
        <v>1</v>
      </c>
      <c r="F187" s="182">
        <v>4</v>
      </c>
      <c r="G187" s="182">
        <v>1</v>
      </c>
      <c r="H187" s="182">
        <v>0</v>
      </c>
      <c r="I187" s="182">
        <v>0</v>
      </c>
      <c r="J187" s="182">
        <v>3</v>
      </c>
      <c r="K187" s="182">
        <v>0</v>
      </c>
      <c r="L187" s="182">
        <v>0</v>
      </c>
      <c r="M187" s="182">
        <v>0</v>
      </c>
      <c r="N187" s="182">
        <v>17</v>
      </c>
      <c r="O187" s="182">
        <v>0</v>
      </c>
      <c r="P187" s="182">
        <v>36</v>
      </c>
    </row>
    <row r="188" spans="1:16" x14ac:dyDescent="0.25">
      <c r="A188" s="219" t="s">
        <v>958</v>
      </c>
      <c r="B188" s="221" t="s">
        <v>158</v>
      </c>
      <c r="C188" s="182">
        <v>13</v>
      </c>
      <c r="D188" s="182">
        <v>2</v>
      </c>
      <c r="E188" s="182">
        <v>2</v>
      </c>
      <c r="F188" s="182">
        <v>5</v>
      </c>
      <c r="G188" s="182">
        <v>1</v>
      </c>
      <c r="H188" s="7">
        <v>0</v>
      </c>
      <c r="I188" s="7">
        <v>0</v>
      </c>
      <c r="J188" s="182">
        <v>3</v>
      </c>
      <c r="K188" s="7">
        <v>0</v>
      </c>
      <c r="L188" s="7">
        <v>0</v>
      </c>
      <c r="M188" s="7">
        <v>0</v>
      </c>
      <c r="N188" s="182">
        <v>5</v>
      </c>
      <c r="O188" s="7">
        <v>0</v>
      </c>
      <c r="P188" s="182">
        <v>31</v>
      </c>
    </row>
    <row r="189" spans="1:16" x14ac:dyDescent="0.25">
      <c r="A189" s="7" t="s">
        <v>72</v>
      </c>
      <c r="B189" s="182" t="s">
        <v>14</v>
      </c>
      <c r="C189" s="182">
        <v>11</v>
      </c>
      <c r="D189" s="182">
        <v>6</v>
      </c>
      <c r="E189" s="182">
        <v>33</v>
      </c>
      <c r="F189" s="182">
        <v>0</v>
      </c>
      <c r="G189" s="182">
        <v>24</v>
      </c>
      <c r="H189" s="182">
        <v>0</v>
      </c>
      <c r="I189" s="182">
        <v>3</v>
      </c>
      <c r="J189" s="182">
        <v>13</v>
      </c>
      <c r="K189" s="182">
        <v>0</v>
      </c>
      <c r="L189" s="182">
        <v>0</v>
      </c>
      <c r="M189" s="182">
        <v>6</v>
      </c>
      <c r="N189" s="182">
        <v>10</v>
      </c>
      <c r="O189" s="182">
        <v>1</v>
      </c>
      <c r="P189" s="182">
        <v>107</v>
      </c>
    </row>
    <row r="190" spans="1:16" x14ac:dyDescent="0.25">
      <c r="A190" s="7" t="s">
        <v>26</v>
      </c>
      <c r="B190" s="182" t="s">
        <v>14</v>
      </c>
      <c r="C190" s="182">
        <v>2</v>
      </c>
      <c r="D190" s="182">
        <v>4</v>
      </c>
      <c r="E190" s="182">
        <v>3</v>
      </c>
      <c r="F190" s="182">
        <v>0</v>
      </c>
      <c r="G190" s="182">
        <v>3</v>
      </c>
      <c r="H190" s="182">
        <v>0</v>
      </c>
      <c r="I190" s="182">
        <v>1</v>
      </c>
      <c r="J190" s="182">
        <v>2</v>
      </c>
      <c r="K190" s="182">
        <v>5</v>
      </c>
      <c r="L190" s="182">
        <v>0</v>
      </c>
      <c r="M190" s="182">
        <v>0</v>
      </c>
      <c r="N190" s="182">
        <v>11</v>
      </c>
      <c r="O190" s="182">
        <v>0</v>
      </c>
      <c r="P190" s="182">
        <v>31</v>
      </c>
    </row>
    <row r="191" spans="1:16" x14ac:dyDescent="0.25">
      <c r="A191" s="7" t="s">
        <v>88</v>
      </c>
      <c r="B191" s="182" t="s">
        <v>14</v>
      </c>
      <c r="C191" s="182">
        <v>1</v>
      </c>
      <c r="D191" s="182">
        <v>5</v>
      </c>
      <c r="E191" s="182">
        <v>4</v>
      </c>
      <c r="F191" s="182">
        <v>0</v>
      </c>
      <c r="G191" s="182">
        <v>4</v>
      </c>
      <c r="H191" s="182">
        <v>0</v>
      </c>
      <c r="I191" s="182">
        <v>2</v>
      </c>
      <c r="J191" s="182">
        <v>5</v>
      </c>
      <c r="K191" s="182">
        <v>2</v>
      </c>
      <c r="L191" s="182">
        <v>0</v>
      </c>
      <c r="M191" s="182">
        <v>1</v>
      </c>
      <c r="N191" s="182">
        <v>2</v>
      </c>
      <c r="O191" s="182">
        <v>0</v>
      </c>
      <c r="P191" s="182">
        <v>26</v>
      </c>
    </row>
    <row r="192" spans="1:16" x14ac:dyDescent="0.25">
      <c r="A192" s="7" t="s">
        <v>163</v>
      </c>
      <c r="B192" s="182" t="s">
        <v>35</v>
      </c>
      <c r="C192" s="182">
        <v>0</v>
      </c>
      <c r="D192" s="182">
        <v>1</v>
      </c>
      <c r="E192" s="182">
        <v>1</v>
      </c>
      <c r="F192" s="182">
        <v>0</v>
      </c>
      <c r="G192" s="182">
        <v>2</v>
      </c>
      <c r="H192" s="182">
        <v>0</v>
      </c>
      <c r="I192" s="182">
        <v>0</v>
      </c>
      <c r="J192" s="182">
        <v>1</v>
      </c>
      <c r="K192" s="182">
        <v>0</v>
      </c>
      <c r="L192" s="182">
        <v>0</v>
      </c>
      <c r="M192" s="182">
        <v>0</v>
      </c>
      <c r="N192" s="182">
        <v>0</v>
      </c>
      <c r="O192" s="182">
        <v>0</v>
      </c>
      <c r="P192" s="182">
        <v>5</v>
      </c>
    </row>
    <row r="193" spans="1:17" x14ac:dyDescent="0.25">
      <c r="A193" s="7" t="s">
        <v>134</v>
      </c>
      <c r="B193" s="182" t="s">
        <v>14</v>
      </c>
      <c r="C193" s="182">
        <v>0</v>
      </c>
      <c r="D193" s="182">
        <v>1</v>
      </c>
      <c r="E193" s="182">
        <v>2</v>
      </c>
      <c r="F193" s="182">
        <v>0</v>
      </c>
      <c r="G193" s="182">
        <v>1</v>
      </c>
      <c r="H193" s="182">
        <v>0</v>
      </c>
      <c r="I193" s="182">
        <v>0</v>
      </c>
      <c r="J193" s="182">
        <v>1</v>
      </c>
      <c r="K193" s="182">
        <v>1</v>
      </c>
      <c r="L193" s="182">
        <v>0</v>
      </c>
      <c r="M193" s="182">
        <v>0</v>
      </c>
      <c r="N193" s="182">
        <v>1</v>
      </c>
      <c r="O193" s="182">
        <v>0</v>
      </c>
      <c r="P193" s="182">
        <v>7</v>
      </c>
    </row>
    <row r="194" spans="1:17" x14ac:dyDescent="0.25">
      <c r="A194" s="7" t="s">
        <v>902</v>
      </c>
      <c r="B194" s="182" t="s">
        <v>14</v>
      </c>
      <c r="C194" s="182">
        <v>1</v>
      </c>
      <c r="D194" s="182">
        <v>9</v>
      </c>
      <c r="E194" s="182">
        <v>5</v>
      </c>
      <c r="F194" s="182">
        <v>0</v>
      </c>
      <c r="G194" s="182">
        <v>10</v>
      </c>
      <c r="H194" s="182">
        <v>0</v>
      </c>
      <c r="I194" s="182">
        <v>0</v>
      </c>
      <c r="J194" s="182">
        <v>10</v>
      </c>
      <c r="K194" s="182">
        <v>3</v>
      </c>
      <c r="L194" s="182">
        <v>0</v>
      </c>
      <c r="M194" s="182">
        <v>2</v>
      </c>
      <c r="N194" s="182">
        <v>4</v>
      </c>
      <c r="O194" s="182">
        <v>1</v>
      </c>
      <c r="P194" s="182">
        <v>45</v>
      </c>
    </row>
    <row r="195" spans="1:17" x14ac:dyDescent="0.25">
      <c r="A195" s="7" t="s">
        <v>97</v>
      </c>
      <c r="B195" s="182" t="s">
        <v>14</v>
      </c>
      <c r="C195" s="182">
        <v>2</v>
      </c>
      <c r="D195" s="182">
        <v>9</v>
      </c>
      <c r="E195" s="182">
        <v>1</v>
      </c>
      <c r="F195" s="182">
        <v>0</v>
      </c>
      <c r="G195" s="182">
        <v>2</v>
      </c>
      <c r="H195" s="182">
        <v>0</v>
      </c>
      <c r="I195" s="182">
        <v>3</v>
      </c>
      <c r="J195" s="182">
        <v>3</v>
      </c>
      <c r="K195" s="182">
        <v>0</v>
      </c>
      <c r="L195" s="182">
        <v>0</v>
      </c>
      <c r="M195" s="182">
        <v>0</v>
      </c>
      <c r="N195" s="182">
        <v>3</v>
      </c>
      <c r="O195" s="182">
        <v>0</v>
      </c>
      <c r="P195" s="182">
        <v>23</v>
      </c>
    </row>
    <row r="196" spans="1:17" x14ac:dyDescent="0.25">
      <c r="A196" s="7" t="s">
        <v>293</v>
      </c>
      <c r="B196" s="182" t="s">
        <v>35</v>
      </c>
      <c r="C196" s="182">
        <v>1</v>
      </c>
      <c r="D196" s="182">
        <v>1</v>
      </c>
      <c r="E196" s="182">
        <v>12</v>
      </c>
      <c r="F196" s="182">
        <v>0</v>
      </c>
      <c r="G196" s="182">
        <v>2</v>
      </c>
      <c r="H196" s="182">
        <v>0</v>
      </c>
      <c r="I196" s="182">
        <v>0</v>
      </c>
      <c r="J196" s="182">
        <v>2</v>
      </c>
      <c r="K196" s="182">
        <v>0</v>
      </c>
      <c r="L196" s="182">
        <v>0</v>
      </c>
      <c r="M196" s="182">
        <v>0</v>
      </c>
      <c r="N196" s="182">
        <v>1</v>
      </c>
      <c r="O196" s="182">
        <v>0</v>
      </c>
      <c r="P196" s="182">
        <v>19</v>
      </c>
    </row>
    <row r="197" spans="1:17" x14ac:dyDescent="0.25">
      <c r="A197" s="7" t="s">
        <v>41</v>
      </c>
      <c r="B197" s="182" t="s">
        <v>14</v>
      </c>
      <c r="C197" s="182">
        <v>0</v>
      </c>
      <c r="D197" s="182">
        <v>9</v>
      </c>
      <c r="E197" s="182">
        <v>1</v>
      </c>
      <c r="F197" s="182">
        <v>1</v>
      </c>
      <c r="G197" s="182">
        <v>3</v>
      </c>
      <c r="H197" s="182">
        <v>0</v>
      </c>
      <c r="I197" s="182">
        <v>0</v>
      </c>
      <c r="J197" s="182">
        <v>3</v>
      </c>
      <c r="K197" s="182">
        <v>1</v>
      </c>
      <c r="L197" s="182">
        <v>0</v>
      </c>
      <c r="M197" s="182">
        <v>4</v>
      </c>
      <c r="N197" s="182">
        <v>0</v>
      </c>
      <c r="O197" s="182">
        <v>2</v>
      </c>
      <c r="P197" s="182">
        <v>24</v>
      </c>
    </row>
    <row r="198" spans="1:17" x14ac:dyDescent="0.25">
      <c r="A198" s="7" t="s">
        <v>71</v>
      </c>
      <c r="B198" s="182" t="s">
        <v>14</v>
      </c>
      <c r="C198" s="182">
        <v>0</v>
      </c>
      <c r="D198" s="182">
        <v>8</v>
      </c>
      <c r="E198" s="182">
        <v>2</v>
      </c>
      <c r="F198" s="182">
        <v>0</v>
      </c>
      <c r="G198" s="182">
        <v>9</v>
      </c>
      <c r="H198" s="182">
        <v>2</v>
      </c>
      <c r="I198" s="182">
        <v>2</v>
      </c>
      <c r="J198" s="182">
        <v>5</v>
      </c>
      <c r="K198" s="182">
        <v>0</v>
      </c>
      <c r="L198" s="182">
        <v>0</v>
      </c>
      <c r="M198" s="182">
        <v>1</v>
      </c>
      <c r="N198" s="182">
        <v>3</v>
      </c>
      <c r="O198" s="182">
        <v>0</v>
      </c>
      <c r="P198" s="182">
        <v>32</v>
      </c>
    </row>
    <row r="199" spans="1:17" x14ac:dyDescent="0.25">
      <c r="A199" s="7" t="s">
        <v>116</v>
      </c>
      <c r="B199" s="182" t="s">
        <v>14</v>
      </c>
      <c r="C199" s="182">
        <v>0</v>
      </c>
      <c r="D199" s="182">
        <v>3</v>
      </c>
      <c r="E199" s="182">
        <v>10</v>
      </c>
      <c r="F199" s="182">
        <v>0</v>
      </c>
      <c r="G199" s="182">
        <v>4</v>
      </c>
      <c r="H199" s="182">
        <v>0</v>
      </c>
      <c r="I199" s="182">
        <v>0</v>
      </c>
      <c r="J199" s="182">
        <v>1</v>
      </c>
      <c r="K199" s="182">
        <v>1</v>
      </c>
      <c r="L199" s="182">
        <v>0</v>
      </c>
      <c r="M199" s="182">
        <v>0</v>
      </c>
      <c r="N199" s="182">
        <v>0</v>
      </c>
      <c r="O199" s="182">
        <v>0</v>
      </c>
      <c r="P199" s="182">
        <v>19</v>
      </c>
    </row>
    <row r="200" spans="1:17" x14ac:dyDescent="0.25">
      <c r="A200" s="7" t="s">
        <v>17</v>
      </c>
      <c r="B200" s="182" t="s">
        <v>18</v>
      </c>
      <c r="C200" s="182">
        <v>0</v>
      </c>
      <c r="D200" s="182">
        <v>1</v>
      </c>
      <c r="E200" s="182">
        <v>0</v>
      </c>
      <c r="F200" s="182">
        <v>9</v>
      </c>
      <c r="G200" s="182">
        <v>6</v>
      </c>
      <c r="H200" s="182">
        <v>0</v>
      </c>
      <c r="I200" s="182">
        <v>8</v>
      </c>
      <c r="J200" s="182">
        <v>35</v>
      </c>
      <c r="K200" s="182">
        <v>7</v>
      </c>
      <c r="L200" s="182">
        <v>7</v>
      </c>
      <c r="M200" s="182">
        <v>3</v>
      </c>
      <c r="N200" s="182">
        <v>7</v>
      </c>
      <c r="O200" s="182">
        <v>0</v>
      </c>
      <c r="P200" s="182">
        <v>83</v>
      </c>
    </row>
    <row r="201" spans="1:17" x14ac:dyDescent="0.25">
      <c r="A201" s="7" t="s">
        <v>27</v>
      </c>
      <c r="B201" s="182" t="s">
        <v>14</v>
      </c>
      <c r="C201" s="182">
        <v>2</v>
      </c>
      <c r="D201" s="182">
        <v>5</v>
      </c>
      <c r="E201" s="182">
        <v>9</v>
      </c>
      <c r="F201" s="182">
        <v>0</v>
      </c>
      <c r="G201" s="182">
        <v>8</v>
      </c>
      <c r="H201" s="182">
        <v>0</v>
      </c>
      <c r="I201" s="182">
        <v>1</v>
      </c>
      <c r="J201" s="182">
        <v>1</v>
      </c>
      <c r="K201" s="182">
        <v>1</v>
      </c>
      <c r="L201" s="182">
        <v>1</v>
      </c>
      <c r="M201" s="182">
        <v>0</v>
      </c>
      <c r="N201" s="182">
        <v>0</v>
      </c>
      <c r="O201" s="182">
        <v>0</v>
      </c>
      <c r="P201" s="182">
        <v>28</v>
      </c>
    </row>
    <row r="203" spans="1:17" x14ac:dyDescent="0.25">
      <c r="C203" s="208" t="s">
        <v>979</v>
      </c>
      <c r="D203" s="208" t="s">
        <v>980</v>
      </c>
      <c r="E203" s="208" t="s">
        <v>981</v>
      </c>
      <c r="F203" s="208" t="s">
        <v>858</v>
      </c>
      <c r="G203" s="208" t="s">
        <v>982</v>
      </c>
      <c r="H203" s="208" t="s">
        <v>983</v>
      </c>
      <c r="I203" s="208" t="s">
        <v>984</v>
      </c>
      <c r="J203" s="208" t="s">
        <v>985</v>
      </c>
      <c r="K203" s="208" t="s">
        <v>854</v>
      </c>
      <c r="L203" s="208" t="s">
        <v>986</v>
      </c>
      <c r="M203" s="208" t="s">
        <v>987</v>
      </c>
      <c r="N203" s="208" t="s">
        <v>988</v>
      </c>
      <c r="O203" s="208" t="s">
        <v>989</v>
      </c>
      <c r="P203" s="208" t="s">
        <v>596</v>
      </c>
    </row>
    <row r="204" spans="1:17" x14ac:dyDescent="0.25">
      <c r="C204" s="207">
        <f>SUM(C2:C201)</f>
        <v>742</v>
      </c>
      <c r="D204" s="207">
        <f t="shared" ref="D204:O204" si="0">SUM(D2:D201)</f>
        <v>1056</v>
      </c>
      <c r="E204" s="207">
        <f t="shared" si="0"/>
        <v>1444</v>
      </c>
      <c r="F204" s="207">
        <f t="shared" si="0"/>
        <v>285</v>
      </c>
      <c r="G204" s="207">
        <f t="shared" si="0"/>
        <v>1563</v>
      </c>
      <c r="H204" s="207">
        <f t="shared" si="0"/>
        <v>240</v>
      </c>
      <c r="I204" s="207">
        <f t="shared" si="0"/>
        <v>576</v>
      </c>
      <c r="J204" s="207">
        <f t="shared" si="0"/>
        <v>991</v>
      </c>
      <c r="K204" s="207">
        <f t="shared" si="0"/>
        <v>276</v>
      </c>
      <c r="L204" s="207">
        <f t="shared" si="0"/>
        <v>89</v>
      </c>
      <c r="M204" s="207">
        <f t="shared" si="0"/>
        <v>328</v>
      </c>
      <c r="N204" s="207">
        <f t="shared" si="0"/>
        <v>1340</v>
      </c>
      <c r="O204" s="207">
        <f t="shared" si="0"/>
        <v>237</v>
      </c>
      <c r="P204" s="207">
        <f>SUM(C204:O204)</f>
        <v>9167</v>
      </c>
      <c r="Q204" s="207">
        <f>P204-L204</f>
        <v>9078</v>
      </c>
    </row>
    <row r="205" spans="1:17" s="64" customFormat="1" x14ac:dyDescent="0.25">
      <c r="C205" s="64">
        <f>C204/P204</f>
        <v>8.0942511181411589E-2</v>
      </c>
      <c r="D205" s="64">
        <f>D204/P204</f>
        <v>0.11519581106141595</v>
      </c>
      <c r="E205" s="64">
        <f>E204/P204</f>
        <v>0.15752154467110288</v>
      </c>
      <c r="F205" s="64">
        <f>F204/P204</f>
        <v>3.1089778553507145E-2</v>
      </c>
      <c r="G205" s="64">
        <f>G204/P204</f>
        <v>0.17050289080397077</v>
      </c>
      <c r="H205" s="64">
        <f>H204/P204</f>
        <v>2.6180866150321808E-2</v>
      </c>
      <c r="I205" s="64">
        <f>I204/P204</f>
        <v>6.2834078760772336E-2</v>
      </c>
      <c r="J205" s="64">
        <f>J204/P204</f>
        <v>0.10810515981237045</v>
      </c>
      <c r="K205" s="64">
        <f>K204/P204</f>
        <v>3.0107996072870076E-2</v>
      </c>
      <c r="L205" s="64">
        <f>L204/P204</f>
        <v>9.7087378640776691E-3</v>
      </c>
      <c r="M205" s="64">
        <f>M204/P204</f>
        <v>3.5780517072106471E-2</v>
      </c>
      <c r="N205" s="64">
        <f>N204/P204</f>
        <v>0.14617650267263008</v>
      </c>
      <c r="O205" s="64">
        <f>O204/P204</f>
        <v>2.5853605323442785E-2</v>
      </c>
      <c r="P205" s="64">
        <f>P204/P204</f>
        <v>1</v>
      </c>
    </row>
    <row r="207" spans="1:17" x14ac:dyDescent="0.25">
      <c r="C207" s="208" t="s">
        <v>710</v>
      </c>
      <c r="D207" s="208" t="s">
        <v>711</v>
      </c>
      <c r="E207" s="208" t="s">
        <v>712</v>
      </c>
      <c r="F207" s="208" t="s">
        <v>854</v>
      </c>
      <c r="G207" s="208" t="s">
        <v>989</v>
      </c>
      <c r="H207" s="208" t="s">
        <v>714</v>
      </c>
      <c r="I207" s="208" t="s">
        <v>990</v>
      </c>
      <c r="J207" s="208" t="s">
        <v>596</v>
      </c>
    </row>
    <row r="208" spans="1:17" x14ac:dyDescent="0.25">
      <c r="C208" s="207">
        <f>SUM(C204:F204)</f>
        <v>3527</v>
      </c>
      <c r="D208" s="207">
        <f>SUM(G204:H204)</f>
        <v>1803</v>
      </c>
      <c r="E208" s="207">
        <f>SUM(I204:J204)</f>
        <v>1567</v>
      </c>
      <c r="F208" s="207">
        <f>K204</f>
        <v>276</v>
      </c>
      <c r="G208" s="207">
        <f>O204</f>
        <v>237</v>
      </c>
      <c r="H208" s="207">
        <f>SUM(M204)</f>
        <v>328</v>
      </c>
      <c r="I208" s="207">
        <f>N204</f>
        <v>1340</v>
      </c>
      <c r="J208" s="207">
        <f>SUM(C208:I208)</f>
        <v>9078</v>
      </c>
    </row>
    <row r="209" spans="3:16" x14ac:dyDescent="0.25">
      <c r="C209" s="64">
        <f>C208/Q204</f>
        <v>0.38852170081515752</v>
      </c>
      <c r="D209" s="64">
        <f>D208/Q204</f>
        <v>0.19861202908129544</v>
      </c>
      <c r="E209" s="64">
        <f>E208/Q204</f>
        <v>0.17261511346111477</v>
      </c>
      <c r="F209" s="64">
        <f>F208/Q204</f>
        <v>3.0403172504957041E-2</v>
      </c>
      <c r="G209" s="64">
        <f>G208/Q204</f>
        <v>2.6107072042300065E-2</v>
      </c>
      <c r="H209" s="64">
        <f>H208/Q204</f>
        <v>3.6131306455166337E-2</v>
      </c>
      <c r="I209" s="64">
        <f>N204/Q204</f>
        <v>0.1476096056400088</v>
      </c>
      <c r="J209" s="64">
        <f>SUM(C209:I209)</f>
        <v>1</v>
      </c>
    </row>
    <row r="210" spans="3:16" ht="15.75" thickBot="1" x14ac:dyDescent="0.3"/>
    <row r="211" spans="3:16" x14ac:dyDescent="0.25">
      <c r="C211" s="222" t="s">
        <v>711</v>
      </c>
      <c r="D211" s="223" t="s">
        <v>712</v>
      </c>
      <c r="E211" s="223" t="s">
        <v>854</v>
      </c>
      <c r="F211" s="223" t="s">
        <v>989</v>
      </c>
      <c r="G211" s="223" t="s">
        <v>714</v>
      </c>
      <c r="H211" s="223" t="s">
        <v>991</v>
      </c>
      <c r="I211" s="224" t="str">
        <f>C203</f>
        <v>National/Central</v>
      </c>
      <c r="J211" s="224" t="str">
        <f>D203</f>
        <v>State/Provincial/Regional</v>
      </c>
      <c r="K211" s="224" t="str">
        <f>E203</f>
        <v>City/County/Other Local</v>
      </c>
      <c r="L211" s="224" t="str">
        <f>F203</f>
        <v>Foreign</v>
      </c>
      <c r="M211" s="225" t="s">
        <v>596</v>
      </c>
      <c r="O211" s="208" t="s">
        <v>992</v>
      </c>
      <c r="P211" s="208" t="s">
        <v>993</v>
      </c>
    </row>
    <row r="212" spans="3:16" ht="15.75" thickBot="1" x14ac:dyDescent="0.3">
      <c r="C212" s="226">
        <f t="shared" ref="C212:H212" si="1">D209</f>
        <v>0.19861202908129544</v>
      </c>
      <c r="D212" s="227">
        <f t="shared" si="1"/>
        <v>0.17261511346111477</v>
      </c>
      <c r="E212" s="227">
        <f t="shared" si="1"/>
        <v>3.0403172504957041E-2</v>
      </c>
      <c r="F212" s="227">
        <f t="shared" si="1"/>
        <v>2.6107072042300065E-2</v>
      </c>
      <c r="G212" s="227">
        <f t="shared" si="1"/>
        <v>3.6131306455166337E-2</v>
      </c>
      <c r="H212" s="227">
        <f t="shared" si="1"/>
        <v>0.1476096056400088</v>
      </c>
      <c r="I212" s="227">
        <f>C205</f>
        <v>8.0942511181411589E-2</v>
      </c>
      <c r="J212" s="227">
        <f>D205</f>
        <v>0.11519581106141595</v>
      </c>
      <c r="K212" s="227">
        <f>E205</f>
        <v>0.15752154467110288</v>
      </c>
      <c r="L212" s="227">
        <f>F205</f>
        <v>3.1089778553507145E-2</v>
      </c>
      <c r="M212" s="228">
        <f>SUM(C212:L212)</f>
        <v>0.99622794465228004</v>
      </c>
      <c r="O212" s="208" t="s">
        <v>994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3"/>
  <sheetViews>
    <sheetView tabSelected="1" workbookViewId="0">
      <selection activeCell="D12" sqref="D12"/>
    </sheetView>
  </sheetViews>
  <sheetFormatPr defaultRowHeight="15" x14ac:dyDescent="0.25"/>
  <cols>
    <col min="1" max="1" width="22" customWidth="1"/>
    <col min="2" max="2" width="30.85546875" customWidth="1"/>
    <col min="3" max="3" width="15" customWidth="1"/>
    <col min="8" max="8" width="13.42578125" style="241" customWidth="1"/>
    <col min="10" max="10" width="14.85546875" style="11" hidden="1" customWidth="1"/>
  </cols>
  <sheetData>
    <row r="1" spans="1:11" x14ac:dyDescent="0.25">
      <c r="A1" s="205" t="s">
        <v>3</v>
      </c>
      <c r="B1" s="205" t="s">
        <v>860</v>
      </c>
      <c r="C1" s="205" t="s">
        <v>861</v>
      </c>
      <c r="H1" s="239"/>
      <c r="I1" s="208"/>
      <c r="J1" s="240"/>
      <c r="K1" s="208"/>
    </row>
    <row r="2" spans="1:11" x14ac:dyDescent="0.25">
      <c r="A2" t="s">
        <v>374</v>
      </c>
      <c r="B2" s="207">
        <v>97</v>
      </c>
      <c r="C2" s="207">
        <v>100</v>
      </c>
      <c r="H2" s="239"/>
      <c r="J2" s="239"/>
    </row>
    <row r="3" spans="1:11" x14ac:dyDescent="0.25">
      <c r="A3" t="s">
        <v>375</v>
      </c>
      <c r="B3" s="207">
        <v>62</v>
      </c>
      <c r="C3" s="207">
        <v>100</v>
      </c>
      <c r="H3" s="239"/>
      <c r="J3" s="239"/>
    </row>
    <row r="4" spans="1:11" x14ac:dyDescent="0.25">
      <c r="A4" t="s">
        <v>376</v>
      </c>
      <c r="B4" s="207">
        <v>93</v>
      </c>
      <c r="C4" s="207">
        <v>94</v>
      </c>
      <c r="H4" s="239"/>
      <c r="J4" s="239"/>
    </row>
    <row r="5" spans="1:11" x14ac:dyDescent="0.25">
      <c r="A5" t="s">
        <v>377</v>
      </c>
      <c r="B5" s="207">
        <v>60</v>
      </c>
      <c r="C5" s="207">
        <v>64</v>
      </c>
      <c r="H5" s="239"/>
      <c r="J5" s="239"/>
    </row>
    <row r="6" spans="1:11" x14ac:dyDescent="0.25">
      <c r="A6" t="s">
        <v>378</v>
      </c>
      <c r="B6" s="207">
        <v>100</v>
      </c>
      <c r="C6" s="207">
        <v>100</v>
      </c>
      <c r="H6" s="239"/>
      <c r="J6" s="239"/>
    </row>
    <row r="7" spans="1:11" x14ac:dyDescent="0.25">
      <c r="A7" t="s">
        <v>379</v>
      </c>
      <c r="B7" s="207">
        <v>43</v>
      </c>
      <c r="C7" s="207">
        <v>63</v>
      </c>
      <c r="H7" s="239"/>
      <c r="J7" s="239"/>
    </row>
    <row r="8" spans="1:11" x14ac:dyDescent="0.25">
      <c r="A8" t="s">
        <v>380</v>
      </c>
      <c r="B8" s="207">
        <v>61</v>
      </c>
      <c r="C8" s="207">
        <v>63</v>
      </c>
      <c r="H8" s="239"/>
      <c r="J8" s="239"/>
    </row>
    <row r="9" spans="1:11" x14ac:dyDescent="0.25">
      <c r="A9" t="s">
        <v>381</v>
      </c>
      <c r="B9" s="207">
        <v>79</v>
      </c>
      <c r="C9" s="207">
        <v>88</v>
      </c>
      <c r="H9" s="239"/>
      <c r="I9" s="207"/>
      <c r="J9" s="207"/>
      <c r="K9" s="207"/>
    </row>
    <row r="10" spans="1:11" x14ac:dyDescent="0.25">
      <c r="A10" t="s">
        <v>382</v>
      </c>
      <c r="B10" s="207">
        <v>65</v>
      </c>
      <c r="C10" s="207">
        <v>95</v>
      </c>
    </row>
    <row r="11" spans="1:11" x14ac:dyDescent="0.25">
      <c r="A11" t="s">
        <v>383</v>
      </c>
      <c r="B11" s="207">
        <v>77</v>
      </c>
      <c r="C11" s="207">
        <v>100</v>
      </c>
    </row>
    <row r="12" spans="1:11" x14ac:dyDescent="0.25">
      <c r="A12" t="s">
        <v>384</v>
      </c>
      <c r="B12" s="207">
        <v>74</v>
      </c>
      <c r="C12" s="207">
        <v>87</v>
      </c>
    </row>
    <row r="13" spans="1:11" x14ac:dyDescent="0.25">
      <c r="A13" t="s">
        <v>385</v>
      </c>
      <c r="B13" s="207">
        <v>75</v>
      </c>
      <c r="C13" s="207">
        <v>82</v>
      </c>
    </row>
    <row r="14" spans="1:11" x14ac:dyDescent="0.25">
      <c r="A14" t="s">
        <v>386</v>
      </c>
      <c r="B14" s="207">
        <v>94</v>
      </c>
      <c r="C14" s="207">
        <v>87</v>
      </c>
    </row>
    <row r="15" spans="1:11" x14ac:dyDescent="0.25">
      <c r="A15" t="s">
        <v>387</v>
      </c>
      <c r="B15" s="207">
        <v>73</v>
      </c>
      <c r="C15" s="207">
        <v>94</v>
      </c>
    </row>
    <row r="16" spans="1:11" x14ac:dyDescent="0.25">
      <c r="A16" t="s">
        <v>388</v>
      </c>
      <c r="B16" s="207">
        <v>82</v>
      </c>
      <c r="C16" s="207">
        <v>100</v>
      </c>
    </row>
    <row r="17" spans="1:3" x14ac:dyDescent="0.25">
      <c r="A17" t="s">
        <v>389</v>
      </c>
      <c r="B17" s="207">
        <v>100</v>
      </c>
      <c r="C17" s="207">
        <v>100</v>
      </c>
    </row>
    <row r="18" spans="1:3" x14ac:dyDescent="0.25">
      <c r="A18" t="s">
        <v>390</v>
      </c>
      <c r="B18" s="207">
        <v>88</v>
      </c>
      <c r="C18" s="207">
        <v>100</v>
      </c>
    </row>
    <row r="19" spans="1:3" x14ac:dyDescent="0.25">
      <c r="A19" t="s">
        <v>391</v>
      </c>
      <c r="B19" s="207">
        <v>74</v>
      </c>
      <c r="C19" s="207">
        <v>100</v>
      </c>
    </row>
    <row r="20" spans="1:3" x14ac:dyDescent="0.25">
      <c r="A20" t="s">
        <v>392</v>
      </c>
      <c r="B20" s="207">
        <v>84</v>
      </c>
      <c r="C20" s="207">
        <v>80</v>
      </c>
    </row>
    <row r="21" spans="1:3" x14ac:dyDescent="0.25">
      <c r="A21" t="s">
        <v>393</v>
      </c>
      <c r="B21" s="207">
        <v>60</v>
      </c>
      <c r="C21" s="207">
        <v>100</v>
      </c>
    </row>
    <row r="22" spans="1:3" x14ac:dyDescent="0.25">
      <c r="A22" t="s">
        <v>394</v>
      </c>
      <c r="B22" s="207">
        <v>84</v>
      </c>
      <c r="C22" s="207">
        <v>100</v>
      </c>
    </row>
    <row r="23" spans="1:3" x14ac:dyDescent="0.25">
      <c r="A23" t="s">
        <v>395</v>
      </c>
      <c r="B23" s="207">
        <v>75</v>
      </c>
      <c r="C23" s="207">
        <v>75</v>
      </c>
    </row>
    <row r="24" spans="1:3" x14ac:dyDescent="0.25">
      <c r="A24" t="s">
        <v>396</v>
      </c>
      <c r="B24" s="207">
        <v>79</v>
      </c>
      <c r="C24" s="207">
        <v>90</v>
      </c>
    </row>
    <row r="25" spans="1:3" x14ac:dyDescent="0.25">
      <c r="A25" t="s">
        <v>397</v>
      </c>
      <c r="B25" s="207">
        <v>74</v>
      </c>
      <c r="C25" s="207">
        <v>84</v>
      </c>
    </row>
    <row r="26" spans="1:3" x14ac:dyDescent="0.25">
      <c r="A26" t="s">
        <v>398</v>
      </c>
      <c r="B26" s="207">
        <v>100</v>
      </c>
      <c r="C26" s="207">
        <v>100</v>
      </c>
    </row>
    <row r="27" spans="1:3" x14ac:dyDescent="0.25">
      <c r="A27" t="s">
        <v>399</v>
      </c>
      <c r="B27" s="207">
        <v>100</v>
      </c>
      <c r="C27" s="207">
        <v>100</v>
      </c>
    </row>
    <row r="28" spans="1:3" x14ac:dyDescent="0.25">
      <c r="A28" t="s">
        <v>400</v>
      </c>
      <c r="B28" s="207">
        <v>100</v>
      </c>
      <c r="C28" s="207">
        <v>100</v>
      </c>
    </row>
    <row r="29" spans="1:3" x14ac:dyDescent="0.25">
      <c r="A29" t="s">
        <v>401</v>
      </c>
      <c r="B29" s="207">
        <v>100</v>
      </c>
      <c r="C29" s="207">
        <v>100</v>
      </c>
    </row>
    <row r="30" spans="1:3" x14ac:dyDescent="0.25">
      <c r="A30" t="s">
        <v>402</v>
      </c>
      <c r="B30" s="207">
        <v>87</v>
      </c>
      <c r="C30" s="207">
        <v>92</v>
      </c>
    </row>
    <row r="31" spans="1:3" x14ac:dyDescent="0.25">
      <c r="A31" t="s">
        <v>403</v>
      </c>
      <c r="B31" s="207">
        <v>99</v>
      </c>
      <c r="C31" s="207">
        <v>99</v>
      </c>
    </row>
    <row r="32" spans="1:3" x14ac:dyDescent="0.25">
      <c r="A32" t="s">
        <v>404</v>
      </c>
      <c r="B32" s="207">
        <v>100</v>
      </c>
      <c r="C32" s="207">
        <v>100</v>
      </c>
    </row>
    <row r="33" spans="1:3" x14ac:dyDescent="0.25">
      <c r="A33" t="s">
        <v>405</v>
      </c>
      <c r="B33" s="207">
        <v>80</v>
      </c>
      <c r="C33" s="207">
        <v>95</v>
      </c>
    </row>
    <row r="34" spans="1:3" x14ac:dyDescent="0.25">
      <c r="A34" t="s">
        <v>406</v>
      </c>
      <c r="B34" s="207">
        <v>44</v>
      </c>
      <c r="C34" s="207">
        <v>32</v>
      </c>
    </row>
    <row r="35" spans="1:3" x14ac:dyDescent="0.25">
      <c r="A35" t="s">
        <v>407</v>
      </c>
      <c r="B35" s="207">
        <v>68</v>
      </c>
      <c r="C35" s="207">
        <v>88</v>
      </c>
    </row>
    <row r="36" spans="1:3" x14ac:dyDescent="0.25">
      <c r="A36" t="s">
        <v>408</v>
      </c>
      <c r="B36" s="207">
        <v>78</v>
      </c>
      <c r="C36" s="207">
        <v>100</v>
      </c>
    </row>
    <row r="37" spans="1:3" x14ac:dyDescent="0.25">
      <c r="A37" t="s">
        <v>409</v>
      </c>
      <c r="B37" s="207">
        <v>92</v>
      </c>
      <c r="C37" s="207">
        <v>100</v>
      </c>
    </row>
    <row r="38" spans="1:3" x14ac:dyDescent="0.25">
      <c r="A38" t="s">
        <v>410</v>
      </c>
      <c r="B38" s="207">
        <v>100</v>
      </c>
      <c r="C38" s="207">
        <v>100</v>
      </c>
    </row>
    <row r="39" spans="1:3" x14ac:dyDescent="0.25">
      <c r="A39" t="s">
        <v>411</v>
      </c>
      <c r="B39" s="207">
        <v>59</v>
      </c>
      <c r="C39" s="207">
        <v>78</v>
      </c>
    </row>
    <row r="40" spans="1:3" x14ac:dyDescent="0.25">
      <c r="A40" t="s">
        <v>412</v>
      </c>
      <c r="B40" s="207">
        <v>47</v>
      </c>
      <c r="C40" s="207">
        <v>47</v>
      </c>
    </row>
    <row r="41" spans="1:3" x14ac:dyDescent="0.25">
      <c r="A41" t="s">
        <v>413</v>
      </c>
      <c r="B41" s="207">
        <v>22</v>
      </c>
      <c r="C41" s="207">
        <v>31</v>
      </c>
    </row>
    <row r="42" spans="1:3" x14ac:dyDescent="0.25">
      <c r="A42" t="s">
        <v>414</v>
      </c>
      <c r="B42" s="207">
        <v>78</v>
      </c>
      <c r="C42" s="207">
        <v>75</v>
      </c>
    </row>
    <row r="43" spans="1:3" x14ac:dyDescent="0.25">
      <c r="A43" t="s">
        <v>415</v>
      </c>
      <c r="B43" s="207">
        <v>58</v>
      </c>
      <c r="C43" s="207">
        <v>50</v>
      </c>
    </row>
    <row r="44" spans="1:3" x14ac:dyDescent="0.25">
      <c r="A44" t="s">
        <v>416</v>
      </c>
      <c r="B44" s="207">
        <v>90</v>
      </c>
      <c r="C44" s="207">
        <v>90</v>
      </c>
    </row>
    <row r="45" spans="1:3" x14ac:dyDescent="0.25">
      <c r="A45" t="s">
        <v>417</v>
      </c>
      <c r="B45" s="207">
        <v>79</v>
      </c>
      <c r="C45" s="207">
        <v>100</v>
      </c>
    </row>
    <row r="46" spans="1:3" x14ac:dyDescent="0.25">
      <c r="A46" t="s">
        <v>418</v>
      </c>
      <c r="B46" s="207">
        <v>71</v>
      </c>
      <c r="C46" s="207">
        <v>77</v>
      </c>
    </row>
    <row r="47" spans="1:3" x14ac:dyDescent="0.25">
      <c r="A47" t="s">
        <v>419</v>
      </c>
      <c r="B47" s="207">
        <v>91</v>
      </c>
      <c r="C47" s="207">
        <v>100</v>
      </c>
    </row>
    <row r="48" spans="1:3" x14ac:dyDescent="0.25">
      <c r="A48" t="s">
        <v>420</v>
      </c>
      <c r="B48" s="207">
        <v>74</v>
      </c>
      <c r="C48" s="207">
        <v>79</v>
      </c>
    </row>
    <row r="49" spans="1:4" x14ac:dyDescent="0.25">
      <c r="A49" t="s">
        <v>421</v>
      </c>
      <c r="B49" s="207">
        <v>73</v>
      </c>
      <c r="C49" s="207">
        <v>79</v>
      </c>
    </row>
    <row r="50" spans="1:4" x14ac:dyDescent="0.25">
      <c r="A50" t="s">
        <v>422</v>
      </c>
      <c r="B50" s="207">
        <v>100</v>
      </c>
      <c r="C50" s="207">
        <v>70</v>
      </c>
    </row>
    <row r="51" spans="1:4" x14ac:dyDescent="0.25">
      <c r="A51" t="s">
        <v>423</v>
      </c>
      <c r="B51" s="207">
        <v>70</v>
      </c>
      <c r="C51" s="207">
        <v>82</v>
      </c>
    </row>
    <row r="52" spans="1:4" x14ac:dyDescent="0.25">
      <c r="A52" t="s">
        <v>424</v>
      </c>
      <c r="B52" s="207">
        <v>52</v>
      </c>
      <c r="C52" s="207">
        <v>60</v>
      </c>
    </row>
    <row r="53" spans="1:4" x14ac:dyDescent="0.25">
      <c r="A53" t="s">
        <v>425</v>
      </c>
      <c r="B53" s="207">
        <v>80</v>
      </c>
      <c r="C53" s="207">
        <v>100</v>
      </c>
    </row>
    <row r="54" spans="1:4" x14ac:dyDescent="0.25">
      <c r="A54" t="s">
        <v>426</v>
      </c>
      <c r="B54" s="207">
        <v>65</v>
      </c>
      <c r="C54" s="207">
        <v>74</v>
      </c>
    </row>
    <row r="55" spans="1:4" x14ac:dyDescent="0.25">
      <c r="A55" t="s">
        <v>427</v>
      </c>
      <c r="B55" s="207">
        <v>68</v>
      </c>
      <c r="C55" s="207">
        <v>100</v>
      </c>
    </row>
    <row r="56" spans="1:4" x14ac:dyDescent="0.25">
      <c r="A56" t="s">
        <v>428</v>
      </c>
      <c r="B56" s="207">
        <v>100</v>
      </c>
      <c r="C56" s="207">
        <v>100</v>
      </c>
    </row>
    <row r="57" spans="1:4" x14ac:dyDescent="0.25">
      <c r="A57" t="s">
        <v>429</v>
      </c>
      <c r="B57" s="207">
        <v>69</v>
      </c>
      <c r="C57" s="207">
        <v>69</v>
      </c>
    </row>
    <row r="58" spans="1:4" x14ac:dyDescent="0.25">
      <c r="A58" t="s">
        <v>430</v>
      </c>
      <c r="B58" s="207">
        <v>67</v>
      </c>
      <c r="C58" s="207">
        <v>75</v>
      </c>
    </row>
    <row r="59" spans="1:4" x14ac:dyDescent="0.25">
      <c r="A59" t="s">
        <v>431</v>
      </c>
      <c r="B59" s="207">
        <v>56</v>
      </c>
      <c r="C59" s="207">
        <v>37</v>
      </c>
    </row>
    <row r="60" spans="1:4" x14ac:dyDescent="0.25">
      <c r="A60" t="s">
        <v>432</v>
      </c>
      <c r="B60" s="207">
        <v>95</v>
      </c>
      <c r="C60" s="207">
        <v>100</v>
      </c>
      <c r="D60" s="208"/>
    </row>
    <row r="61" spans="1:4" x14ac:dyDescent="0.25">
      <c r="A61" t="s">
        <v>433</v>
      </c>
      <c r="B61" s="207">
        <v>79</v>
      </c>
      <c r="C61" s="207">
        <v>82</v>
      </c>
    </row>
    <row r="62" spans="1:4" x14ac:dyDescent="0.25">
      <c r="A62" t="s">
        <v>434</v>
      </c>
      <c r="B62" s="207">
        <v>69</v>
      </c>
      <c r="C62" s="207">
        <v>69</v>
      </c>
    </row>
    <row r="63" spans="1:4" x14ac:dyDescent="0.25">
      <c r="A63" t="s">
        <v>435</v>
      </c>
      <c r="B63" s="207">
        <v>63</v>
      </c>
      <c r="C63" s="207">
        <v>76</v>
      </c>
    </row>
    <row r="64" spans="1:4" x14ac:dyDescent="0.25">
      <c r="A64" t="s">
        <v>436</v>
      </c>
      <c r="B64" s="207">
        <v>96</v>
      </c>
      <c r="C64" s="207">
        <v>100</v>
      </c>
    </row>
    <row r="65" spans="1:4" x14ac:dyDescent="0.25">
      <c r="A65" t="s">
        <v>437</v>
      </c>
      <c r="B65" s="207">
        <v>78</v>
      </c>
      <c r="C65" s="207">
        <v>78</v>
      </c>
    </row>
    <row r="66" spans="1:4" x14ac:dyDescent="0.25">
      <c r="A66" t="s">
        <v>438</v>
      </c>
      <c r="B66" s="207">
        <v>68</v>
      </c>
      <c r="C66" s="207">
        <v>86</v>
      </c>
      <c r="D66" s="208"/>
    </row>
    <row r="67" spans="1:4" x14ac:dyDescent="0.25">
      <c r="A67" t="s">
        <v>439</v>
      </c>
      <c r="B67" s="207">
        <v>68</v>
      </c>
      <c r="C67" s="207">
        <v>85</v>
      </c>
      <c r="D67" s="208"/>
    </row>
    <row r="68" spans="1:4" x14ac:dyDescent="0.25">
      <c r="A68" t="s">
        <v>440</v>
      </c>
      <c r="B68" s="207">
        <v>100</v>
      </c>
      <c r="C68" s="207">
        <v>100</v>
      </c>
    </row>
    <row r="69" spans="1:4" x14ac:dyDescent="0.25">
      <c r="A69" t="s">
        <v>441</v>
      </c>
      <c r="B69" s="207">
        <v>86</v>
      </c>
      <c r="C69" s="207">
        <v>86</v>
      </c>
    </row>
    <row r="70" spans="1:4" x14ac:dyDescent="0.25">
      <c r="A70" t="s">
        <v>442</v>
      </c>
      <c r="B70" s="207">
        <v>94</v>
      </c>
      <c r="C70" s="207">
        <v>88</v>
      </c>
    </row>
    <row r="71" spans="1:4" x14ac:dyDescent="0.25">
      <c r="A71" t="s">
        <v>443</v>
      </c>
      <c r="B71" s="207">
        <v>88</v>
      </c>
      <c r="C71" s="207">
        <v>97</v>
      </c>
    </row>
    <row r="72" spans="1:4" x14ac:dyDescent="0.25">
      <c r="A72" t="s">
        <v>444</v>
      </c>
      <c r="B72" s="207">
        <v>74</v>
      </c>
      <c r="C72" s="207">
        <v>100</v>
      </c>
    </row>
    <row r="73" spans="1:4" x14ac:dyDescent="0.25">
      <c r="A73" t="s">
        <v>445</v>
      </c>
      <c r="B73" s="207">
        <v>100</v>
      </c>
      <c r="C73" s="207">
        <v>100</v>
      </c>
    </row>
    <row r="74" spans="1:4" x14ac:dyDescent="0.25">
      <c r="A74" t="s">
        <v>446</v>
      </c>
      <c r="B74" s="207">
        <v>40</v>
      </c>
      <c r="C74" s="207">
        <v>40</v>
      </c>
    </row>
    <row r="75" spans="1:4" x14ac:dyDescent="0.25">
      <c r="A75" t="s">
        <v>447</v>
      </c>
      <c r="B75" s="207">
        <v>60</v>
      </c>
      <c r="C75" s="207">
        <v>72</v>
      </c>
    </row>
    <row r="76" spans="1:4" x14ac:dyDescent="0.25">
      <c r="A76" t="s">
        <v>448</v>
      </c>
      <c r="B76" s="207">
        <v>85</v>
      </c>
      <c r="C76" s="207">
        <v>95</v>
      </c>
    </row>
    <row r="77" spans="1:4" x14ac:dyDescent="0.25">
      <c r="A77" t="s">
        <v>449</v>
      </c>
      <c r="B77" s="207">
        <v>70</v>
      </c>
      <c r="C77" s="207">
        <v>70</v>
      </c>
    </row>
    <row r="78" spans="1:4" x14ac:dyDescent="0.25">
      <c r="A78" t="s">
        <v>450</v>
      </c>
      <c r="B78" s="207">
        <v>76</v>
      </c>
      <c r="C78" s="207">
        <v>81</v>
      </c>
    </row>
    <row r="79" spans="1:4" x14ac:dyDescent="0.25">
      <c r="A79" t="s">
        <v>451</v>
      </c>
      <c r="B79" s="207">
        <v>65</v>
      </c>
      <c r="C79" s="207">
        <v>72</v>
      </c>
    </row>
    <row r="80" spans="1:4" x14ac:dyDescent="0.25">
      <c r="A80" t="s">
        <v>452</v>
      </c>
      <c r="B80" s="207">
        <v>67</v>
      </c>
      <c r="C80" s="207">
        <v>69</v>
      </c>
    </row>
    <row r="81" spans="1:3" x14ac:dyDescent="0.25">
      <c r="A81" t="s">
        <v>453</v>
      </c>
      <c r="B81" s="207">
        <v>83</v>
      </c>
      <c r="C81" s="207">
        <v>78</v>
      </c>
    </row>
    <row r="82" spans="1:3" x14ac:dyDescent="0.25">
      <c r="A82" t="s">
        <v>454</v>
      </c>
      <c r="B82" s="207">
        <v>63</v>
      </c>
      <c r="C82" s="207">
        <v>100</v>
      </c>
    </row>
    <row r="83" spans="1:3" x14ac:dyDescent="0.25">
      <c r="A83" t="s">
        <v>455</v>
      </c>
      <c r="B83" s="207">
        <v>91</v>
      </c>
      <c r="C83" s="207">
        <v>90</v>
      </c>
    </row>
    <row r="84" spans="1:3" x14ac:dyDescent="0.25">
      <c r="A84" t="s">
        <v>456</v>
      </c>
      <c r="B84" s="207">
        <v>94</v>
      </c>
      <c r="C84" s="207">
        <v>96</v>
      </c>
    </row>
    <row r="85" spans="1:3" x14ac:dyDescent="0.25">
      <c r="A85" t="s">
        <v>457</v>
      </c>
      <c r="B85" s="207">
        <v>47</v>
      </c>
      <c r="C85" s="207">
        <v>100</v>
      </c>
    </row>
    <row r="86" spans="1:3" x14ac:dyDescent="0.25">
      <c r="A86" t="s">
        <v>458</v>
      </c>
      <c r="B86" s="207">
        <v>65</v>
      </c>
      <c r="C86" s="207">
        <v>70</v>
      </c>
    </row>
    <row r="87" spans="1:3" x14ac:dyDescent="0.25">
      <c r="A87" t="s">
        <v>459</v>
      </c>
      <c r="B87" s="207">
        <v>74</v>
      </c>
      <c r="C87" s="207">
        <v>86</v>
      </c>
    </row>
    <row r="88" spans="1:3" x14ac:dyDescent="0.25">
      <c r="A88" t="s">
        <v>460</v>
      </c>
      <c r="B88" s="207">
        <v>64</v>
      </c>
      <c r="C88" s="207">
        <v>89</v>
      </c>
    </row>
    <row r="89" spans="1:3" x14ac:dyDescent="0.25">
      <c r="A89" t="s">
        <v>461</v>
      </c>
      <c r="B89" s="207">
        <v>55</v>
      </c>
      <c r="C89" s="207">
        <v>63</v>
      </c>
    </row>
    <row r="90" spans="1:3" x14ac:dyDescent="0.25">
      <c r="A90" t="s">
        <v>462</v>
      </c>
      <c r="B90" s="207">
        <v>75</v>
      </c>
      <c r="C90" s="207">
        <v>79</v>
      </c>
    </row>
    <row r="91" spans="1:3" x14ac:dyDescent="0.25">
      <c r="A91" t="s">
        <v>463</v>
      </c>
      <c r="B91" s="207">
        <v>88</v>
      </c>
      <c r="C91" s="207">
        <v>100</v>
      </c>
    </row>
    <row r="92" spans="1:3" x14ac:dyDescent="0.25">
      <c r="A92" t="s">
        <v>464</v>
      </c>
      <c r="B92" s="207">
        <v>100</v>
      </c>
      <c r="C92" s="207">
        <v>100</v>
      </c>
    </row>
    <row r="93" spans="1:3" x14ac:dyDescent="0.25">
      <c r="A93" t="s">
        <v>465</v>
      </c>
      <c r="B93" s="207">
        <v>87</v>
      </c>
      <c r="C93" s="207">
        <v>100</v>
      </c>
    </row>
    <row r="94" spans="1:3" x14ac:dyDescent="0.25">
      <c r="A94" t="s">
        <v>466</v>
      </c>
      <c r="B94" s="207">
        <v>95</v>
      </c>
      <c r="C94" s="207">
        <v>100</v>
      </c>
    </row>
    <row r="95" spans="1:3" x14ac:dyDescent="0.25">
      <c r="A95" t="s">
        <v>467</v>
      </c>
      <c r="B95" s="207">
        <v>71</v>
      </c>
      <c r="C95" s="207">
        <v>86</v>
      </c>
    </row>
    <row r="96" spans="1:3" x14ac:dyDescent="0.25">
      <c r="A96" t="s">
        <v>468</v>
      </c>
      <c r="B96" s="182">
        <v>77</v>
      </c>
      <c r="C96" s="182">
        <v>91</v>
      </c>
    </row>
    <row r="97" spans="1:3" x14ac:dyDescent="0.25">
      <c r="A97" t="s">
        <v>469</v>
      </c>
      <c r="B97" s="207">
        <v>68</v>
      </c>
      <c r="C97" s="207">
        <v>71</v>
      </c>
    </row>
    <row r="98" spans="1:3" x14ac:dyDescent="0.25">
      <c r="A98" t="s">
        <v>470</v>
      </c>
      <c r="B98" s="207">
        <v>52</v>
      </c>
      <c r="C98" s="207">
        <v>73</v>
      </c>
    </row>
    <row r="99" spans="1:3" x14ac:dyDescent="0.25">
      <c r="A99" t="s">
        <v>471</v>
      </c>
      <c r="B99" s="207">
        <v>85</v>
      </c>
      <c r="C99" s="207">
        <v>100</v>
      </c>
    </row>
    <row r="100" spans="1:3" x14ac:dyDescent="0.25">
      <c r="A100" t="s">
        <v>472</v>
      </c>
      <c r="B100" s="207">
        <v>58</v>
      </c>
      <c r="C100" s="207">
        <v>67</v>
      </c>
    </row>
    <row r="101" spans="1:3" x14ac:dyDescent="0.25">
      <c r="A101" t="s">
        <v>473</v>
      </c>
      <c r="B101" s="207">
        <v>67</v>
      </c>
      <c r="C101" s="207">
        <v>82</v>
      </c>
    </row>
    <row r="102" spans="1:3" x14ac:dyDescent="0.25">
      <c r="A102" t="s">
        <v>474</v>
      </c>
      <c r="B102" s="207">
        <v>100</v>
      </c>
      <c r="C102" s="207">
        <v>100</v>
      </c>
    </row>
    <row r="103" spans="1:3" x14ac:dyDescent="0.25">
      <c r="A103" t="s">
        <v>475</v>
      </c>
      <c r="B103" s="207">
        <v>80</v>
      </c>
      <c r="C103" s="207">
        <v>88</v>
      </c>
    </row>
    <row r="104" spans="1:3" x14ac:dyDescent="0.25">
      <c r="A104" t="s">
        <v>476</v>
      </c>
      <c r="B104" s="207">
        <v>22</v>
      </c>
      <c r="C104" s="207">
        <v>34</v>
      </c>
    </row>
    <row r="105" spans="1:3" x14ac:dyDescent="0.25">
      <c r="A105" t="s">
        <v>477</v>
      </c>
      <c r="B105" s="207">
        <v>56</v>
      </c>
      <c r="C105" s="207">
        <v>82</v>
      </c>
    </row>
    <row r="106" spans="1:3" x14ac:dyDescent="0.25">
      <c r="A106" t="s">
        <v>478</v>
      </c>
      <c r="B106" s="207">
        <v>97</v>
      </c>
      <c r="C106" s="207">
        <v>100</v>
      </c>
    </row>
    <row r="107" spans="1:3" x14ac:dyDescent="0.25">
      <c r="A107" t="s">
        <v>479</v>
      </c>
      <c r="B107" s="207">
        <v>92</v>
      </c>
      <c r="C107" s="207">
        <v>100</v>
      </c>
    </row>
    <row r="108" spans="1:3" x14ac:dyDescent="0.25">
      <c r="A108" t="s">
        <v>480</v>
      </c>
      <c r="B108" s="207">
        <v>50</v>
      </c>
      <c r="C108" s="207">
        <v>58</v>
      </c>
    </row>
    <row r="109" spans="1:3" x14ac:dyDescent="0.25">
      <c r="A109" t="s">
        <v>481</v>
      </c>
      <c r="B109" s="207">
        <v>100</v>
      </c>
      <c r="C109" s="207">
        <v>100</v>
      </c>
    </row>
    <row r="110" spans="1:3" x14ac:dyDescent="0.25">
      <c r="A110" t="s">
        <v>482</v>
      </c>
      <c r="B110" s="207">
        <v>82</v>
      </c>
      <c r="C110" s="207">
        <v>93</v>
      </c>
    </row>
    <row r="111" spans="1:3" x14ac:dyDescent="0.25">
      <c r="A111" t="s">
        <v>483</v>
      </c>
      <c r="B111" s="207">
        <v>46</v>
      </c>
      <c r="C111" s="207">
        <v>64</v>
      </c>
    </row>
    <row r="112" spans="1:3" x14ac:dyDescent="0.25">
      <c r="A112" t="s">
        <v>484</v>
      </c>
      <c r="B112" s="207">
        <v>57</v>
      </c>
      <c r="C112" s="207">
        <v>78</v>
      </c>
    </row>
    <row r="113" spans="1:4" x14ac:dyDescent="0.25">
      <c r="A113" t="s">
        <v>485</v>
      </c>
      <c r="B113" s="207">
        <v>57</v>
      </c>
      <c r="C113" s="207">
        <v>61</v>
      </c>
    </row>
    <row r="114" spans="1:4" x14ac:dyDescent="0.25">
      <c r="A114" t="s">
        <v>486</v>
      </c>
      <c r="B114" s="207">
        <v>54</v>
      </c>
      <c r="C114" s="207">
        <v>88</v>
      </c>
    </row>
    <row r="115" spans="1:4" x14ac:dyDescent="0.25">
      <c r="A115" t="s">
        <v>487</v>
      </c>
      <c r="B115" s="207">
        <v>76</v>
      </c>
      <c r="C115" s="207">
        <v>86</v>
      </c>
    </row>
    <row r="116" spans="1:4" x14ac:dyDescent="0.25">
      <c r="A116" t="s">
        <v>488</v>
      </c>
      <c r="B116" s="207">
        <v>94</v>
      </c>
      <c r="C116" s="207">
        <v>100</v>
      </c>
    </row>
    <row r="117" spans="1:4" x14ac:dyDescent="0.25">
      <c r="A117" t="s">
        <v>489</v>
      </c>
      <c r="B117" s="207">
        <v>83</v>
      </c>
      <c r="C117" s="207">
        <v>85</v>
      </c>
    </row>
    <row r="118" spans="1:4" x14ac:dyDescent="0.25">
      <c r="A118" t="s">
        <v>490</v>
      </c>
      <c r="B118" s="207">
        <v>85</v>
      </c>
      <c r="C118" s="207">
        <v>97</v>
      </c>
    </row>
    <row r="119" spans="1:4" x14ac:dyDescent="0.25">
      <c r="A119" t="s">
        <v>491</v>
      </c>
      <c r="B119" s="207">
        <v>81</v>
      </c>
      <c r="C119" s="207">
        <v>81</v>
      </c>
    </row>
    <row r="120" spans="1:4" x14ac:dyDescent="0.25">
      <c r="A120" t="s">
        <v>492</v>
      </c>
      <c r="B120" s="207">
        <v>58</v>
      </c>
      <c r="C120" s="207">
        <v>83</v>
      </c>
    </row>
    <row r="121" spans="1:4" x14ac:dyDescent="0.25">
      <c r="A121" t="s">
        <v>493</v>
      </c>
      <c r="B121" s="207">
        <v>95</v>
      </c>
      <c r="C121" s="207">
        <v>100</v>
      </c>
    </row>
    <row r="122" spans="1:4" x14ac:dyDescent="0.25">
      <c r="A122" t="s">
        <v>494</v>
      </c>
      <c r="B122" s="207">
        <v>52</v>
      </c>
      <c r="C122" s="207">
        <v>60</v>
      </c>
    </row>
    <row r="123" spans="1:4" x14ac:dyDescent="0.25">
      <c r="A123" t="s">
        <v>495</v>
      </c>
      <c r="B123" s="207">
        <v>75</v>
      </c>
      <c r="C123" s="207">
        <v>66</v>
      </c>
    </row>
    <row r="124" spans="1:4" x14ac:dyDescent="0.25">
      <c r="A124" t="s">
        <v>496</v>
      </c>
      <c r="B124" s="207">
        <v>69</v>
      </c>
      <c r="C124" s="207">
        <v>69</v>
      </c>
    </row>
    <row r="125" spans="1:4" x14ac:dyDescent="0.25">
      <c r="A125" t="s">
        <v>497</v>
      </c>
      <c r="B125" s="207">
        <v>82</v>
      </c>
      <c r="C125" s="207">
        <v>87</v>
      </c>
    </row>
    <row r="126" spans="1:4" x14ac:dyDescent="0.25">
      <c r="A126" t="s">
        <v>498</v>
      </c>
      <c r="B126" s="207">
        <v>84</v>
      </c>
      <c r="C126" s="207">
        <v>54</v>
      </c>
      <c r="D126" s="208"/>
    </row>
    <row r="127" spans="1:4" x14ac:dyDescent="0.25">
      <c r="A127" t="s">
        <v>499</v>
      </c>
      <c r="B127" s="207">
        <v>71</v>
      </c>
      <c r="C127" s="207">
        <v>76</v>
      </c>
    </row>
    <row r="128" spans="1:4" x14ac:dyDescent="0.25">
      <c r="A128" t="s">
        <v>500</v>
      </c>
      <c r="B128" s="207">
        <v>70</v>
      </c>
      <c r="C128" s="207">
        <v>100</v>
      </c>
    </row>
    <row r="129" spans="1:4" x14ac:dyDescent="0.25">
      <c r="A129" t="s">
        <v>501</v>
      </c>
      <c r="B129" s="207">
        <v>79</v>
      </c>
      <c r="C129" s="207">
        <v>76</v>
      </c>
    </row>
    <row r="130" spans="1:4" x14ac:dyDescent="0.25">
      <c r="A130" t="s">
        <v>502</v>
      </c>
      <c r="B130" s="207">
        <v>84</v>
      </c>
      <c r="C130" s="207">
        <v>100</v>
      </c>
    </row>
    <row r="131" spans="1:4" x14ac:dyDescent="0.25">
      <c r="A131" t="s">
        <v>503</v>
      </c>
      <c r="B131" s="207">
        <v>46</v>
      </c>
      <c r="C131" s="207">
        <v>69</v>
      </c>
    </row>
    <row r="132" spans="1:4" x14ac:dyDescent="0.25">
      <c r="A132" t="s">
        <v>504</v>
      </c>
      <c r="B132" s="207">
        <v>78</v>
      </c>
      <c r="C132" s="207">
        <v>100</v>
      </c>
    </row>
    <row r="133" spans="1:4" x14ac:dyDescent="0.25">
      <c r="A133" t="s">
        <v>505</v>
      </c>
      <c r="B133" s="207">
        <v>90</v>
      </c>
      <c r="C133" s="207">
        <v>75</v>
      </c>
      <c r="D133" s="208"/>
    </row>
    <row r="134" spans="1:4" x14ac:dyDescent="0.25">
      <c r="A134" t="s">
        <v>506</v>
      </c>
      <c r="B134" s="207">
        <v>63</v>
      </c>
      <c r="C134" s="207">
        <v>70</v>
      </c>
    </row>
    <row r="135" spans="1:4" x14ac:dyDescent="0.25">
      <c r="A135" t="s">
        <v>507</v>
      </c>
      <c r="B135" s="207">
        <v>93</v>
      </c>
      <c r="C135" s="207">
        <v>100</v>
      </c>
    </row>
    <row r="136" spans="1:4" x14ac:dyDescent="0.25">
      <c r="A136" t="s">
        <v>508</v>
      </c>
      <c r="B136" s="207">
        <v>92</v>
      </c>
      <c r="C136" s="207">
        <v>100</v>
      </c>
    </row>
    <row r="137" spans="1:4" x14ac:dyDescent="0.25">
      <c r="A137" t="s">
        <v>509</v>
      </c>
      <c r="B137" s="207">
        <v>90</v>
      </c>
      <c r="C137" s="207">
        <v>90</v>
      </c>
    </row>
    <row r="138" spans="1:4" x14ac:dyDescent="0.25">
      <c r="A138" t="s">
        <v>510</v>
      </c>
      <c r="B138" s="207">
        <v>53</v>
      </c>
      <c r="C138" s="207">
        <v>54</v>
      </c>
    </row>
    <row r="139" spans="1:4" x14ac:dyDescent="0.25">
      <c r="A139" t="s">
        <v>511</v>
      </c>
      <c r="B139" s="207">
        <v>93</v>
      </c>
      <c r="C139" s="207">
        <v>93</v>
      </c>
    </row>
    <row r="140" spans="1:4" x14ac:dyDescent="0.25">
      <c r="A140" t="s">
        <v>512</v>
      </c>
      <c r="B140" s="207">
        <v>69</v>
      </c>
      <c r="C140" s="207">
        <v>71</v>
      </c>
    </row>
    <row r="141" spans="1:4" x14ac:dyDescent="0.25">
      <c r="A141" t="s">
        <v>513</v>
      </c>
      <c r="B141" s="207">
        <v>86</v>
      </c>
      <c r="C141" s="207">
        <v>86</v>
      </c>
    </row>
    <row r="142" spans="1:4" x14ac:dyDescent="0.25">
      <c r="A142" t="s">
        <v>514</v>
      </c>
      <c r="B142" s="207">
        <v>69</v>
      </c>
      <c r="C142" s="207">
        <v>69</v>
      </c>
    </row>
    <row r="143" spans="1:4" x14ac:dyDescent="0.25">
      <c r="A143" t="s">
        <v>515</v>
      </c>
      <c r="B143" s="207">
        <v>61</v>
      </c>
      <c r="C143" s="207">
        <v>61</v>
      </c>
    </row>
    <row r="144" spans="1:4" x14ac:dyDescent="0.25">
      <c r="A144" t="s">
        <v>516</v>
      </c>
      <c r="B144" s="207">
        <v>90</v>
      </c>
      <c r="C144" s="207">
        <v>90</v>
      </c>
    </row>
    <row r="145" spans="1:4" x14ac:dyDescent="0.25">
      <c r="A145" t="s">
        <v>517</v>
      </c>
      <c r="B145" s="207">
        <v>73</v>
      </c>
      <c r="C145" s="207">
        <v>81</v>
      </c>
    </row>
    <row r="146" spans="1:4" x14ac:dyDescent="0.25">
      <c r="A146" t="s">
        <v>518</v>
      </c>
      <c r="B146" s="207">
        <v>76</v>
      </c>
      <c r="C146" s="207">
        <v>94</v>
      </c>
    </row>
    <row r="147" spans="1:4" x14ac:dyDescent="0.25">
      <c r="A147" t="s">
        <v>519</v>
      </c>
      <c r="B147" s="207">
        <v>100</v>
      </c>
      <c r="C147" s="207">
        <v>100</v>
      </c>
    </row>
    <row r="148" spans="1:4" x14ac:dyDescent="0.25">
      <c r="A148" t="s">
        <v>520</v>
      </c>
      <c r="B148" s="207">
        <v>87</v>
      </c>
      <c r="C148" s="207">
        <v>94</v>
      </c>
    </row>
    <row r="149" spans="1:4" x14ac:dyDescent="0.25">
      <c r="A149" t="s">
        <v>521</v>
      </c>
      <c r="B149" s="207">
        <v>54</v>
      </c>
      <c r="C149" s="207">
        <v>60</v>
      </c>
    </row>
    <row r="150" spans="1:4" x14ac:dyDescent="0.25">
      <c r="A150" t="s">
        <v>522</v>
      </c>
      <c r="B150" s="207">
        <v>38</v>
      </c>
      <c r="C150" s="207">
        <v>37</v>
      </c>
    </row>
    <row r="151" spans="1:4" x14ac:dyDescent="0.25">
      <c r="A151" t="s">
        <v>523</v>
      </c>
      <c r="B151" s="207">
        <v>87</v>
      </c>
      <c r="C151" s="207">
        <v>87</v>
      </c>
    </row>
    <row r="152" spans="1:4" x14ac:dyDescent="0.25">
      <c r="A152" t="s">
        <v>524</v>
      </c>
      <c r="B152" s="207">
        <v>71</v>
      </c>
      <c r="C152" s="207">
        <v>92</v>
      </c>
    </row>
    <row r="153" spans="1:4" x14ac:dyDescent="0.25">
      <c r="A153" t="s">
        <v>525</v>
      </c>
      <c r="B153" s="207">
        <v>80</v>
      </c>
      <c r="C153" s="207">
        <v>84</v>
      </c>
    </row>
    <row r="154" spans="1:4" x14ac:dyDescent="0.25">
      <c r="A154" t="s">
        <v>526</v>
      </c>
      <c r="B154" s="207">
        <v>54</v>
      </c>
      <c r="C154" s="207">
        <v>60</v>
      </c>
    </row>
    <row r="155" spans="1:4" x14ac:dyDescent="0.25">
      <c r="A155" t="s">
        <v>527</v>
      </c>
      <c r="B155" s="207">
        <v>78</v>
      </c>
      <c r="C155" s="207">
        <v>100</v>
      </c>
    </row>
    <row r="156" spans="1:4" x14ac:dyDescent="0.25">
      <c r="A156" t="s">
        <v>528</v>
      </c>
      <c r="B156" s="207">
        <v>87</v>
      </c>
      <c r="C156" s="207">
        <v>100</v>
      </c>
    </row>
    <row r="157" spans="1:4" x14ac:dyDescent="0.25">
      <c r="A157" t="s">
        <v>529</v>
      </c>
      <c r="B157" s="207">
        <v>76</v>
      </c>
      <c r="C157" s="207">
        <v>82</v>
      </c>
      <c r="D157" s="208"/>
    </row>
    <row r="158" spans="1:4" x14ac:dyDescent="0.25">
      <c r="A158" t="s">
        <v>530</v>
      </c>
      <c r="B158" s="207">
        <v>86</v>
      </c>
      <c r="C158" s="207">
        <v>71</v>
      </c>
    </row>
    <row r="159" spans="1:4" x14ac:dyDescent="0.25">
      <c r="A159" t="s">
        <v>531</v>
      </c>
      <c r="B159" s="207">
        <v>95</v>
      </c>
      <c r="C159" s="207">
        <v>100</v>
      </c>
    </row>
    <row r="160" spans="1:4" x14ac:dyDescent="0.25">
      <c r="A160" t="s">
        <v>532</v>
      </c>
      <c r="B160" s="207">
        <v>57</v>
      </c>
      <c r="C160" s="207">
        <v>77</v>
      </c>
    </row>
    <row r="161" spans="1:3" x14ac:dyDescent="0.25">
      <c r="A161" t="s">
        <v>533</v>
      </c>
      <c r="B161" s="207">
        <v>53</v>
      </c>
      <c r="C161" s="207">
        <v>50</v>
      </c>
    </row>
    <row r="162" spans="1:3" x14ac:dyDescent="0.25">
      <c r="A162" t="s">
        <v>534</v>
      </c>
      <c r="B162" s="207">
        <v>100</v>
      </c>
      <c r="C162" s="207">
        <v>100</v>
      </c>
    </row>
    <row r="163" spans="1:3" x14ac:dyDescent="0.25">
      <c r="A163" t="s">
        <v>535</v>
      </c>
      <c r="B163" s="207">
        <v>68</v>
      </c>
      <c r="C163" s="207">
        <v>63</v>
      </c>
    </row>
    <row r="164" spans="1:3" x14ac:dyDescent="0.25">
      <c r="A164" t="s">
        <v>536</v>
      </c>
      <c r="B164" s="207">
        <v>77</v>
      </c>
      <c r="C164" s="207">
        <v>73</v>
      </c>
    </row>
    <row r="165" spans="1:3" x14ac:dyDescent="0.25">
      <c r="A165" t="s">
        <v>537</v>
      </c>
      <c r="B165" s="207">
        <v>67</v>
      </c>
      <c r="C165" s="207">
        <v>67</v>
      </c>
    </row>
    <row r="166" spans="1:3" x14ac:dyDescent="0.25">
      <c r="A166" t="s">
        <v>538</v>
      </c>
      <c r="B166" s="207">
        <v>55</v>
      </c>
      <c r="C166" s="207">
        <v>56</v>
      </c>
    </row>
    <row r="167" spans="1:3" x14ac:dyDescent="0.25">
      <c r="A167" t="s">
        <v>539</v>
      </c>
      <c r="B167" s="207">
        <v>87</v>
      </c>
      <c r="C167" s="207">
        <v>96</v>
      </c>
    </row>
    <row r="168" spans="1:3" x14ac:dyDescent="0.25">
      <c r="A168" t="s">
        <v>540</v>
      </c>
      <c r="B168" s="207">
        <v>71</v>
      </c>
      <c r="C168" s="207">
        <v>63</v>
      </c>
    </row>
    <row r="169" spans="1:3" x14ac:dyDescent="0.25">
      <c r="A169" t="s">
        <v>541</v>
      </c>
      <c r="B169" s="207">
        <v>50</v>
      </c>
      <c r="C169" s="207">
        <v>50</v>
      </c>
    </row>
    <row r="170" spans="1:3" x14ac:dyDescent="0.25">
      <c r="A170" t="s">
        <v>542</v>
      </c>
      <c r="B170" s="207">
        <v>90</v>
      </c>
      <c r="C170" s="207">
        <v>100</v>
      </c>
    </row>
    <row r="171" spans="1:3" x14ac:dyDescent="0.25">
      <c r="A171" t="s">
        <v>543</v>
      </c>
      <c r="B171" s="207">
        <v>80</v>
      </c>
      <c r="C171" s="207">
        <v>70</v>
      </c>
    </row>
    <row r="172" spans="1:3" x14ac:dyDescent="0.25">
      <c r="A172" t="s">
        <v>544</v>
      </c>
      <c r="B172" s="207">
        <v>82</v>
      </c>
      <c r="C172" s="207">
        <v>82</v>
      </c>
    </row>
    <row r="173" spans="1:3" x14ac:dyDescent="0.25">
      <c r="A173" t="s">
        <v>545</v>
      </c>
      <c r="B173" s="207">
        <v>80</v>
      </c>
      <c r="C173" s="207">
        <v>100</v>
      </c>
    </row>
    <row r="174" spans="1:3" x14ac:dyDescent="0.25">
      <c r="A174" t="s">
        <v>546</v>
      </c>
      <c r="B174" s="207">
        <v>58</v>
      </c>
      <c r="C174" s="207">
        <v>58</v>
      </c>
    </row>
    <row r="175" spans="1:3" x14ac:dyDescent="0.25">
      <c r="A175" t="s">
        <v>547</v>
      </c>
      <c r="B175" s="207">
        <v>85</v>
      </c>
      <c r="C175" s="207">
        <v>87</v>
      </c>
    </row>
    <row r="176" spans="1:3" x14ac:dyDescent="0.25">
      <c r="A176" t="s">
        <v>548</v>
      </c>
      <c r="B176" s="207">
        <v>67</v>
      </c>
      <c r="C176" s="207">
        <v>66</v>
      </c>
    </row>
    <row r="177" spans="1:3" x14ac:dyDescent="0.25">
      <c r="A177" t="s">
        <v>549</v>
      </c>
      <c r="B177" s="207">
        <v>52</v>
      </c>
      <c r="C177" s="207">
        <v>71</v>
      </c>
    </row>
    <row r="178" spans="1:3" x14ac:dyDescent="0.25">
      <c r="A178" t="s">
        <v>564</v>
      </c>
      <c r="B178" s="207">
        <v>84</v>
      </c>
      <c r="C178" s="207">
        <v>92</v>
      </c>
    </row>
    <row r="179" spans="1:3" x14ac:dyDescent="0.25">
      <c r="A179" t="s">
        <v>565</v>
      </c>
      <c r="B179" s="207">
        <v>73</v>
      </c>
      <c r="C179" s="207">
        <v>76</v>
      </c>
    </row>
    <row r="180" spans="1:3" x14ac:dyDescent="0.25">
      <c r="A180" t="s">
        <v>566</v>
      </c>
      <c r="B180" s="207">
        <v>79</v>
      </c>
      <c r="C180" s="207">
        <v>90</v>
      </c>
    </row>
    <row r="181" spans="1:3" x14ac:dyDescent="0.25">
      <c r="A181" t="s">
        <v>567</v>
      </c>
      <c r="B181" s="207">
        <v>62</v>
      </c>
      <c r="C181" s="207">
        <v>83</v>
      </c>
    </row>
    <row r="182" spans="1:3" x14ac:dyDescent="0.25">
      <c r="A182" t="s">
        <v>568</v>
      </c>
      <c r="B182" s="207">
        <v>86</v>
      </c>
      <c r="C182" s="207">
        <v>100</v>
      </c>
    </row>
    <row r="183" spans="1:3" x14ac:dyDescent="0.25">
      <c r="A183" t="s">
        <v>862</v>
      </c>
      <c r="B183" s="207">
        <v>78</v>
      </c>
      <c r="C183" s="207">
        <v>95</v>
      </c>
    </row>
    <row r="184" spans="1:3" x14ac:dyDescent="0.25">
      <c r="A184" t="s">
        <v>863</v>
      </c>
      <c r="B184" s="207">
        <v>100</v>
      </c>
      <c r="C184" s="207">
        <v>100</v>
      </c>
    </row>
    <row r="185" spans="1:3" x14ac:dyDescent="0.25">
      <c r="A185" t="s">
        <v>864</v>
      </c>
      <c r="B185" s="207">
        <v>100</v>
      </c>
      <c r="C185" s="207">
        <v>100</v>
      </c>
    </row>
    <row r="186" spans="1:3" x14ac:dyDescent="0.25">
      <c r="A186" t="s">
        <v>865</v>
      </c>
      <c r="B186" s="207">
        <v>100</v>
      </c>
      <c r="C186" s="207">
        <v>100</v>
      </c>
    </row>
    <row r="187" spans="1:3" x14ac:dyDescent="0.25">
      <c r="A187" t="s">
        <v>866</v>
      </c>
      <c r="B187" s="207">
        <v>81</v>
      </c>
      <c r="C187" s="207">
        <v>86</v>
      </c>
    </row>
    <row r="188" spans="1:3" x14ac:dyDescent="0.25">
      <c r="A188" t="s">
        <v>867</v>
      </c>
      <c r="B188" s="207">
        <v>53</v>
      </c>
      <c r="C188" s="207">
        <v>47</v>
      </c>
    </row>
    <row r="189" spans="1:3" x14ac:dyDescent="0.25">
      <c r="A189" t="s">
        <v>868</v>
      </c>
      <c r="B189" s="207">
        <v>75</v>
      </c>
      <c r="C189" s="207">
        <v>74</v>
      </c>
    </row>
    <row r="190" spans="1:3" x14ac:dyDescent="0.25">
      <c r="A190" t="s">
        <v>869</v>
      </c>
      <c r="B190" s="207">
        <v>64</v>
      </c>
      <c r="C190" s="207">
        <v>82</v>
      </c>
    </row>
    <row r="191" spans="1:3" x14ac:dyDescent="0.25">
      <c r="A191" t="s">
        <v>870</v>
      </c>
      <c r="B191" s="207">
        <v>59</v>
      </c>
      <c r="C191" s="207">
        <v>78</v>
      </c>
    </row>
    <row r="192" spans="1:3" x14ac:dyDescent="0.25">
      <c r="A192" t="s">
        <v>871</v>
      </c>
      <c r="B192" s="207">
        <v>90</v>
      </c>
      <c r="C192" s="207">
        <v>90</v>
      </c>
    </row>
    <row r="193" spans="1:3" x14ac:dyDescent="0.25">
      <c r="A193" t="s">
        <v>872</v>
      </c>
      <c r="B193" s="207">
        <v>75</v>
      </c>
      <c r="C193" s="207">
        <v>95</v>
      </c>
    </row>
    <row r="194" spans="1:3" x14ac:dyDescent="0.25">
      <c r="A194" t="s">
        <v>873</v>
      </c>
      <c r="B194" s="207">
        <v>54</v>
      </c>
      <c r="C194" s="207">
        <v>69</v>
      </c>
    </row>
    <row r="195" spans="1:3" x14ac:dyDescent="0.25">
      <c r="A195" t="s">
        <v>874</v>
      </c>
      <c r="B195" s="207">
        <v>52</v>
      </c>
      <c r="C195" s="207">
        <v>60</v>
      </c>
    </row>
    <row r="196" spans="1:3" x14ac:dyDescent="0.25">
      <c r="A196" t="s">
        <v>875</v>
      </c>
      <c r="B196" s="207">
        <v>76</v>
      </c>
      <c r="C196" s="207">
        <v>74</v>
      </c>
    </row>
    <row r="197" spans="1:3" x14ac:dyDescent="0.25">
      <c r="A197" t="s">
        <v>999</v>
      </c>
      <c r="B197" s="207">
        <v>100</v>
      </c>
      <c r="C197" s="207">
        <v>100</v>
      </c>
    </row>
    <row r="198" spans="1:3" x14ac:dyDescent="0.25">
      <c r="A198" t="s">
        <v>1000</v>
      </c>
      <c r="B198" s="207">
        <v>89</v>
      </c>
      <c r="C198" s="207">
        <v>71</v>
      </c>
    </row>
    <row r="199" spans="1:3" x14ac:dyDescent="0.25">
      <c r="A199" t="s">
        <v>1001</v>
      </c>
      <c r="B199" s="207">
        <v>54</v>
      </c>
      <c r="C199" s="207">
        <v>70</v>
      </c>
    </row>
    <row r="200" spans="1:3" x14ac:dyDescent="0.25">
      <c r="A200" t="s">
        <v>1002</v>
      </c>
      <c r="B200" s="207">
        <v>72</v>
      </c>
      <c r="C200" s="207">
        <v>72</v>
      </c>
    </row>
    <row r="201" spans="1:3" x14ac:dyDescent="0.25">
      <c r="A201" t="s">
        <v>1003</v>
      </c>
      <c r="B201" s="207">
        <v>67</v>
      </c>
      <c r="C201" s="207">
        <v>71</v>
      </c>
    </row>
    <row r="203" spans="1:3" x14ac:dyDescent="0.25">
      <c r="B203" s="207"/>
      <c r="C203" s="20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6"/>
  <sheetViews>
    <sheetView workbookViewId="0">
      <pane ySplit="2" topLeftCell="A3" activePane="bottomLeft" state="frozen"/>
      <selection pane="bottomLeft" activeCell="H166" sqref="H166"/>
    </sheetView>
  </sheetViews>
  <sheetFormatPr defaultRowHeight="15" x14ac:dyDescent="0.25"/>
  <cols>
    <col min="1" max="1" width="34" style="54" customWidth="1"/>
    <col min="2" max="2" width="17.5703125" style="54" customWidth="1"/>
    <col min="3" max="3" width="18.7109375" style="54" customWidth="1"/>
    <col min="4" max="4" width="20.85546875" style="54" bestFit="1" customWidth="1"/>
    <col min="5" max="5" width="21" style="54" bestFit="1" customWidth="1"/>
    <col min="6" max="16384" width="9.140625" style="54"/>
  </cols>
  <sheetData>
    <row r="1" spans="1:5" x14ac:dyDescent="0.25">
      <c r="A1" s="175" t="s">
        <v>569</v>
      </c>
    </row>
    <row r="2" spans="1:5" s="162" customFormat="1" ht="45" x14ac:dyDescent="0.25">
      <c r="A2" s="162" t="s">
        <v>570</v>
      </c>
      <c r="B2" s="163" t="s">
        <v>571</v>
      </c>
      <c r="C2" s="163" t="s">
        <v>572</v>
      </c>
      <c r="D2" s="163" t="s">
        <v>573</v>
      </c>
      <c r="E2" s="163" t="s">
        <v>574</v>
      </c>
    </row>
    <row r="3" spans="1:5" x14ac:dyDescent="0.25">
      <c r="A3" s="164"/>
      <c r="B3" s="165"/>
      <c r="C3" s="165"/>
      <c r="D3" s="165"/>
      <c r="E3" s="165"/>
    </row>
    <row r="4" spans="1:5" x14ac:dyDescent="0.25">
      <c r="A4" s="54" t="s">
        <v>374</v>
      </c>
      <c r="B4" s="55">
        <v>100</v>
      </c>
      <c r="C4" s="55">
        <v>0</v>
      </c>
      <c r="D4" s="55">
        <v>100</v>
      </c>
      <c r="E4" s="55">
        <v>0</v>
      </c>
    </row>
    <row r="5" spans="1:5" x14ac:dyDescent="0.25">
      <c r="A5" s="54" t="s">
        <v>375</v>
      </c>
      <c r="B5" s="55">
        <v>95</v>
      </c>
      <c r="C5" s="55">
        <v>5</v>
      </c>
      <c r="D5" s="55">
        <v>85</v>
      </c>
      <c r="E5" s="55">
        <v>15</v>
      </c>
    </row>
    <row r="6" spans="1:5" x14ac:dyDescent="0.25">
      <c r="A6" s="54" t="s">
        <v>376</v>
      </c>
      <c r="B6" s="55">
        <v>74</v>
      </c>
      <c r="C6" s="55">
        <v>26</v>
      </c>
      <c r="D6" s="55">
        <v>82</v>
      </c>
      <c r="E6" s="55">
        <v>18</v>
      </c>
    </row>
    <row r="7" spans="1:5" x14ac:dyDescent="0.25">
      <c r="A7" s="54" t="s">
        <v>377</v>
      </c>
      <c r="B7" s="55">
        <v>100</v>
      </c>
      <c r="C7" s="54">
        <v>0</v>
      </c>
      <c r="D7" s="55">
        <v>100</v>
      </c>
      <c r="E7" s="55">
        <v>0</v>
      </c>
    </row>
    <row r="8" spans="1:5" x14ac:dyDescent="0.25">
      <c r="A8" s="54" t="s">
        <v>378</v>
      </c>
      <c r="B8" s="55">
        <v>52</v>
      </c>
      <c r="C8" s="54">
        <v>48</v>
      </c>
      <c r="D8" s="55">
        <v>55</v>
      </c>
      <c r="E8" s="55">
        <v>45</v>
      </c>
    </row>
    <row r="9" spans="1:5" x14ac:dyDescent="0.25">
      <c r="A9" s="54" t="s">
        <v>379</v>
      </c>
      <c r="B9" s="55">
        <v>56</v>
      </c>
      <c r="C9" s="55">
        <v>44</v>
      </c>
      <c r="D9" s="55">
        <v>90</v>
      </c>
      <c r="E9" s="55">
        <v>10</v>
      </c>
    </row>
    <row r="10" spans="1:5" x14ac:dyDescent="0.25">
      <c r="A10" s="54" t="s">
        <v>380</v>
      </c>
      <c r="B10" s="55">
        <v>71</v>
      </c>
      <c r="C10" s="55">
        <v>29</v>
      </c>
      <c r="D10" s="55">
        <v>100</v>
      </c>
      <c r="E10" s="55">
        <v>0</v>
      </c>
    </row>
    <row r="11" spans="1:5" x14ac:dyDescent="0.25">
      <c r="A11" s="54" t="s">
        <v>381</v>
      </c>
      <c r="B11" s="54">
        <v>59</v>
      </c>
      <c r="C11" s="54">
        <v>41</v>
      </c>
      <c r="D11" s="54">
        <v>68</v>
      </c>
      <c r="E11" s="54">
        <v>32</v>
      </c>
    </row>
    <row r="12" spans="1:5" x14ac:dyDescent="0.25">
      <c r="A12" s="54" t="s">
        <v>382</v>
      </c>
      <c r="B12" s="55">
        <v>71</v>
      </c>
      <c r="C12" s="55">
        <v>29</v>
      </c>
      <c r="D12" s="55">
        <v>78</v>
      </c>
      <c r="E12" s="55">
        <v>22</v>
      </c>
    </row>
    <row r="13" spans="1:5" x14ac:dyDescent="0.25">
      <c r="A13" s="54" t="s">
        <v>383</v>
      </c>
      <c r="B13" s="55">
        <v>80</v>
      </c>
      <c r="C13" s="55">
        <v>20</v>
      </c>
      <c r="D13" s="55">
        <v>100</v>
      </c>
      <c r="E13" s="55">
        <v>0</v>
      </c>
    </row>
    <row r="14" spans="1:5" x14ac:dyDescent="0.25">
      <c r="A14" s="54" t="s">
        <v>384</v>
      </c>
      <c r="B14" s="55">
        <v>97</v>
      </c>
      <c r="C14" s="55">
        <v>3</v>
      </c>
      <c r="D14" s="55">
        <v>97</v>
      </c>
      <c r="E14" s="55">
        <v>3</v>
      </c>
    </row>
    <row r="15" spans="1:5" s="167" customFormat="1" x14ac:dyDescent="0.25">
      <c r="A15" s="54" t="s">
        <v>385</v>
      </c>
      <c r="B15" s="55">
        <v>92</v>
      </c>
      <c r="C15" s="54">
        <v>8</v>
      </c>
      <c r="D15" s="55">
        <v>100</v>
      </c>
      <c r="E15" s="55">
        <v>0</v>
      </c>
    </row>
    <row r="16" spans="1:5" x14ac:dyDescent="0.25">
      <c r="A16" s="54" t="s">
        <v>386</v>
      </c>
      <c r="B16" s="55">
        <v>77</v>
      </c>
      <c r="C16" s="55">
        <v>23</v>
      </c>
      <c r="D16" s="55">
        <v>80</v>
      </c>
      <c r="E16" s="55">
        <v>20</v>
      </c>
    </row>
    <row r="17" spans="1:5" x14ac:dyDescent="0.25">
      <c r="A17" s="54" t="s">
        <v>387</v>
      </c>
      <c r="B17" s="55">
        <v>89</v>
      </c>
      <c r="C17" s="54">
        <v>11</v>
      </c>
      <c r="D17" s="55">
        <v>89</v>
      </c>
      <c r="E17" s="55">
        <v>11</v>
      </c>
    </row>
    <row r="18" spans="1:5" x14ac:dyDescent="0.25">
      <c r="A18" s="54" t="s">
        <v>388</v>
      </c>
      <c r="B18" s="54">
        <v>80</v>
      </c>
      <c r="C18" s="54">
        <v>20</v>
      </c>
      <c r="D18" s="54">
        <v>93</v>
      </c>
      <c r="E18" s="54">
        <v>7</v>
      </c>
    </row>
    <row r="19" spans="1:5" x14ac:dyDescent="0.25">
      <c r="A19" s="54" t="s">
        <v>389</v>
      </c>
      <c r="B19" s="55">
        <v>64</v>
      </c>
      <c r="C19" s="54">
        <v>36</v>
      </c>
      <c r="D19" s="55">
        <v>90</v>
      </c>
      <c r="E19" s="55">
        <v>10</v>
      </c>
    </row>
    <row r="20" spans="1:5" x14ac:dyDescent="0.25">
      <c r="A20" s="54" t="s">
        <v>390</v>
      </c>
      <c r="B20" s="55">
        <v>63</v>
      </c>
      <c r="C20" s="55">
        <v>37</v>
      </c>
      <c r="D20" s="55">
        <v>68</v>
      </c>
      <c r="E20" s="55">
        <v>32</v>
      </c>
    </row>
    <row r="21" spans="1:5" x14ac:dyDescent="0.25">
      <c r="A21" s="54" t="s">
        <v>391</v>
      </c>
      <c r="B21" s="55">
        <v>71</v>
      </c>
      <c r="C21" s="55">
        <v>29</v>
      </c>
      <c r="D21" s="55">
        <v>86</v>
      </c>
      <c r="E21" s="55">
        <v>14</v>
      </c>
    </row>
    <row r="22" spans="1:5" x14ac:dyDescent="0.25">
      <c r="A22" s="54" t="s">
        <v>392</v>
      </c>
      <c r="B22" s="55">
        <v>93</v>
      </c>
      <c r="C22" s="55">
        <v>7</v>
      </c>
      <c r="D22" s="55">
        <v>89</v>
      </c>
      <c r="E22" s="55">
        <v>11</v>
      </c>
    </row>
    <row r="23" spans="1:5" x14ac:dyDescent="0.25">
      <c r="A23" s="54" t="s">
        <v>393</v>
      </c>
      <c r="B23" s="55">
        <v>75</v>
      </c>
      <c r="C23" s="55">
        <v>25</v>
      </c>
      <c r="D23" s="55">
        <v>80</v>
      </c>
      <c r="E23" s="55">
        <v>20</v>
      </c>
    </row>
    <row r="24" spans="1:5" x14ac:dyDescent="0.25">
      <c r="A24" s="54" t="s">
        <v>394</v>
      </c>
      <c r="B24" s="168">
        <v>72</v>
      </c>
      <c r="C24" s="168">
        <v>28</v>
      </c>
      <c r="D24" s="168">
        <v>81</v>
      </c>
      <c r="E24" s="168">
        <v>19</v>
      </c>
    </row>
    <row r="25" spans="1:5" x14ac:dyDescent="0.25">
      <c r="A25" s="54" t="s">
        <v>395</v>
      </c>
      <c r="B25" s="54">
        <v>83</v>
      </c>
      <c r="C25" s="54">
        <v>17</v>
      </c>
      <c r="D25" s="54">
        <v>100</v>
      </c>
      <c r="E25" s="54">
        <v>0</v>
      </c>
    </row>
    <row r="26" spans="1:5" x14ac:dyDescent="0.25">
      <c r="A26" s="54" t="s">
        <v>396</v>
      </c>
      <c r="B26" s="55">
        <v>53</v>
      </c>
      <c r="C26" s="55">
        <v>47</v>
      </c>
      <c r="D26" s="55">
        <v>83</v>
      </c>
      <c r="E26" s="55">
        <v>17</v>
      </c>
    </row>
    <row r="27" spans="1:5" x14ac:dyDescent="0.25">
      <c r="A27" s="54" t="s">
        <v>397</v>
      </c>
      <c r="B27" s="55">
        <v>61</v>
      </c>
      <c r="C27" s="54">
        <v>39</v>
      </c>
      <c r="D27" s="55">
        <v>92</v>
      </c>
      <c r="E27" s="55">
        <v>8</v>
      </c>
    </row>
    <row r="28" spans="1:5" x14ac:dyDescent="0.25">
      <c r="A28" s="54" t="s">
        <v>398</v>
      </c>
      <c r="B28" s="55">
        <v>68</v>
      </c>
      <c r="C28" s="55">
        <v>32</v>
      </c>
      <c r="D28" s="55">
        <v>65</v>
      </c>
      <c r="E28" s="55">
        <v>35</v>
      </c>
    </row>
    <row r="29" spans="1:5" x14ac:dyDescent="0.25">
      <c r="A29" s="54" t="s">
        <v>399</v>
      </c>
      <c r="B29" s="55">
        <v>73</v>
      </c>
      <c r="C29" s="55">
        <v>27</v>
      </c>
      <c r="D29" s="55">
        <v>77</v>
      </c>
      <c r="E29" s="55">
        <v>23</v>
      </c>
    </row>
    <row r="30" spans="1:5" x14ac:dyDescent="0.25">
      <c r="A30" s="54" t="s">
        <v>400</v>
      </c>
      <c r="B30" s="55">
        <v>66</v>
      </c>
      <c r="C30" s="54">
        <v>34</v>
      </c>
      <c r="D30" s="55">
        <v>100</v>
      </c>
      <c r="E30" s="55">
        <v>0</v>
      </c>
    </row>
    <row r="31" spans="1:5" x14ac:dyDescent="0.25">
      <c r="A31" s="54" t="s">
        <v>401</v>
      </c>
      <c r="B31" s="55">
        <v>88</v>
      </c>
      <c r="C31" s="54">
        <v>12</v>
      </c>
      <c r="D31" s="55">
        <v>83</v>
      </c>
      <c r="E31" s="55">
        <v>17</v>
      </c>
    </row>
    <row r="32" spans="1:5" x14ac:dyDescent="0.25">
      <c r="A32" s="54" t="s">
        <v>402</v>
      </c>
      <c r="B32" s="55">
        <v>87</v>
      </c>
      <c r="C32" s="55">
        <v>13</v>
      </c>
      <c r="D32" s="55">
        <v>94</v>
      </c>
      <c r="E32" s="55">
        <v>6</v>
      </c>
    </row>
    <row r="33" spans="1:5" x14ac:dyDescent="0.25">
      <c r="A33" s="54" t="s">
        <v>403</v>
      </c>
      <c r="B33" s="55">
        <v>58</v>
      </c>
      <c r="C33" s="55">
        <v>42</v>
      </c>
      <c r="D33" s="55">
        <v>70</v>
      </c>
      <c r="E33" s="55">
        <v>30</v>
      </c>
    </row>
    <row r="34" spans="1:5" x14ac:dyDescent="0.25">
      <c r="A34" s="54" t="s">
        <v>404</v>
      </c>
      <c r="B34" s="55">
        <v>49</v>
      </c>
      <c r="C34" s="54">
        <v>51</v>
      </c>
      <c r="D34" s="55">
        <v>60</v>
      </c>
      <c r="E34" s="55">
        <v>40</v>
      </c>
    </row>
    <row r="35" spans="1:5" x14ac:dyDescent="0.25">
      <c r="A35" s="54" t="s">
        <v>405</v>
      </c>
      <c r="B35" s="55">
        <v>62</v>
      </c>
      <c r="C35" s="55">
        <v>38</v>
      </c>
      <c r="D35" s="55">
        <v>83</v>
      </c>
      <c r="E35" s="55">
        <v>17</v>
      </c>
    </row>
    <row r="36" spans="1:5" x14ac:dyDescent="0.25">
      <c r="A36" s="54" t="s">
        <v>406</v>
      </c>
      <c r="B36" s="55">
        <v>57</v>
      </c>
      <c r="C36" s="54">
        <v>43</v>
      </c>
      <c r="D36" s="55">
        <v>60</v>
      </c>
      <c r="E36" s="55">
        <v>40</v>
      </c>
    </row>
    <row r="37" spans="1:5" x14ac:dyDescent="0.25">
      <c r="A37" s="54" t="s">
        <v>407</v>
      </c>
      <c r="B37" s="55">
        <v>83</v>
      </c>
      <c r="C37" s="55">
        <v>17</v>
      </c>
      <c r="D37" s="55">
        <v>81</v>
      </c>
      <c r="E37" s="55">
        <v>19</v>
      </c>
    </row>
    <row r="38" spans="1:5" x14ac:dyDescent="0.25">
      <c r="A38" s="54" t="s">
        <v>408</v>
      </c>
      <c r="B38" s="55">
        <v>86</v>
      </c>
      <c r="C38" s="55">
        <v>14</v>
      </c>
      <c r="D38" s="55">
        <v>83</v>
      </c>
      <c r="E38" s="55">
        <v>17</v>
      </c>
    </row>
    <row r="39" spans="1:5" x14ac:dyDescent="0.25">
      <c r="A39" s="54" t="s">
        <v>409</v>
      </c>
      <c r="B39" s="55">
        <v>79</v>
      </c>
      <c r="C39" s="55">
        <v>21</v>
      </c>
      <c r="D39" s="55">
        <v>85</v>
      </c>
      <c r="E39" s="55">
        <v>15</v>
      </c>
    </row>
    <row r="40" spans="1:5" x14ac:dyDescent="0.25">
      <c r="A40" s="54" t="s">
        <v>410</v>
      </c>
      <c r="B40" s="55">
        <v>75</v>
      </c>
      <c r="C40" s="55">
        <v>25</v>
      </c>
      <c r="D40" s="55">
        <v>85</v>
      </c>
      <c r="E40" s="55">
        <v>15</v>
      </c>
    </row>
    <row r="41" spans="1:5" x14ac:dyDescent="0.25">
      <c r="A41" s="54" t="s">
        <v>411</v>
      </c>
      <c r="B41" s="55">
        <v>100</v>
      </c>
      <c r="C41" s="55">
        <v>0</v>
      </c>
      <c r="D41" s="55">
        <v>100</v>
      </c>
      <c r="E41" s="55">
        <v>0</v>
      </c>
    </row>
    <row r="42" spans="1:5" x14ac:dyDescent="0.25">
      <c r="A42" s="54" t="s">
        <v>412</v>
      </c>
      <c r="B42" s="54">
        <v>58</v>
      </c>
      <c r="C42" s="54">
        <v>42</v>
      </c>
      <c r="D42" s="54">
        <v>64</v>
      </c>
      <c r="E42" s="54">
        <v>36</v>
      </c>
    </row>
    <row r="43" spans="1:5" x14ac:dyDescent="0.25">
      <c r="A43" s="54" t="s">
        <v>413</v>
      </c>
      <c r="B43" s="55">
        <v>71</v>
      </c>
      <c r="C43" s="55">
        <v>29</v>
      </c>
      <c r="D43" s="55">
        <v>81</v>
      </c>
      <c r="E43" s="55">
        <v>19</v>
      </c>
    </row>
    <row r="44" spans="1:5" x14ac:dyDescent="0.25">
      <c r="A44" s="54" t="s">
        <v>414</v>
      </c>
      <c r="B44" s="55">
        <v>84</v>
      </c>
      <c r="C44" s="55">
        <v>16</v>
      </c>
      <c r="D44" s="55">
        <v>86</v>
      </c>
      <c r="E44" s="55">
        <v>14</v>
      </c>
    </row>
    <row r="45" spans="1:5" x14ac:dyDescent="0.25">
      <c r="A45" s="54" t="s">
        <v>415</v>
      </c>
      <c r="B45" s="55">
        <v>60</v>
      </c>
      <c r="C45" s="54">
        <v>40</v>
      </c>
      <c r="D45" s="55">
        <v>58</v>
      </c>
      <c r="E45" s="55">
        <v>42</v>
      </c>
    </row>
    <row r="46" spans="1:5" x14ac:dyDescent="0.25">
      <c r="A46" s="54" t="s">
        <v>416</v>
      </c>
      <c r="B46" s="55">
        <v>51</v>
      </c>
      <c r="C46" s="55">
        <v>49</v>
      </c>
      <c r="D46" s="55">
        <v>54</v>
      </c>
      <c r="E46" s="55">
        <v>46</v>
      </c>
    </row>
    <row r="47" spans="1:5" x14ac:dyDescent="0.25">
      <c r="A47" s="54" t="s">
        <v>417</v>
      </c>
      <c r="B47" s="55">
        <v>100</v>
      </c>
      <c r="C47" s="54">
        <v>0</v>
      </c>
      <c r="D47" s="55">
        <v>100</v>
      </c>
      <c r="E47" s="55">
        <v>0</v>
      </c>
    </row>
    <row r="48" spans="1:5" x14ac:dyDescent="0.25">
      <c r="A48" s="54" t="s">
        <v>418</v>
      </c>
      <c r="B48" s="55">
        <v>88</v>
      </c>
      <c r="C48" s="55">
        <v>12</v>
      </c>
      <c r="D48" s="55">
        <v>96</v>
      </c>
      <c r="E48" s="55">
        <v>4</v>
      </c>
    </row>
    <row r="49" spans="1:5" x14ac:dyDescent="0.25">
      <c r="A49" s="54" t="s">
        <v>419</v>
      </c>
      <c r="B49" s="55">
        <v>55</v>
      </c>
      <c r="C49" s="54">
        <v>45</v>
      </c>
      <c r="D49" s="55">
        <v>56</v>
      </c>
      <c r="E49" s="55">
        <v>44</v>
      </c>
    </row>
    <row r="50" spans="1:5" x14ac:dyDescent="0.25">
      <c r="A50" s="54" t="s">
        <v>420</v>
      </c>
      <c r="B50" s="55">
        <v>35</v>
      </c>
      <c r="C50" s="55">
        <v>65</v>
      </c>
      <c r="D50" s="55">
        <v>31</v>
      </c>
      <c r="E50" s="55">
        <v>69</v>
      </c>
    </row>
    <row r="51" spans="1:5" x14ac:dyDescent="0.25">
      <c r="A51" s="54" t="s">
        <v>421</v>
      </c>
      <c r="B51" s="55">
        <v>80</v>
      </c>
      <c r="C51" s="55">
        <v>20</v>
      </c>
      <c r="D51" s="55">
        <v>80</v>
      </c>
      <c r="E51" s="55">
        <v>20</v>
      </c>
    </row>
    <row r="52" spans="1:5" x14ac:dyDescent="0.25">
      <c r="A52" s="54" t="s">
        <v>422</v>
      </c>
      <c r="B52" s="55">
        <v>42</v>
      </c>
      <c r="C52" s="55">
        <v>58</v>
      </c>
      <c r="D52" s="55">
        <v>82</v>
      </c>
      <c r="E52" s="55">
        <v>18</v>
      </c>
    </row>
    <row r="53" spans="1:5" x14ac:dyDescent="0.25">
      <c r="A53" s="54" t="s">
        <v>423</v>
      </c>
      <c r="B53" s="55">
        <v>90</v>
      </c>
      <c r="C53" s="55">
        <v>10</v>
      </c>
      <c r="D53" s="55">
        <v>90</v>
      </c>
      <c r="E53" s="55">
        <v>10</v>
      </c>
    </row>
    <row r="54" spans="1:5" x14ac:dyDescent="0.25">
      <c r="A54" s="54" t="s">
        <v>424</v>
      </c>
      <c r="B54" s="55">
        <v>70</v>
      </c>
      <c r="C54" s="55">
        <v>30</v>
      </c>
      <c r="D54" s="55">
        <v>63</v>
      </c>
      <c r="E54" s="55">
        <v>37</v>
      </c>
    </row>
    <row r="55" spans="1:5" x14ac:dyDescent="0.25">
      <c r="A55" s="54" t="s">
        <v>425</v>
      </c>
      <c r="B55" s="55">
        <v>74</v>
      </c>
      <c r="C55" s="55">
        <v>26</v>
      </c>
      <c r="D55" s="55">
        <v>86</v>
      </c>
      <c r="E55" s="55">
        <v>14</v>
      </c>
    </row>
    <row r="56" spans="1:5" x14ac:dyDescent="0.25">
      <c r="A56" s="54" t="s">
        <v>426</v>
      </c>
      <c r="B56" s="55">
        <v>88</v>
      </c>
      <c r="C56" s="54">
        <v>12</v>
      </c>
      <c r="D56" s="55">
        <v>92</v>
      </c>
      <c r="E56" s="55">
        <v>8</v>
      </c>
    </row>
    <row r="57" spans="1:5" x14ac:dyDescent="0.25">
      <c r="A57" s="54" t="s">
        <v>427</v>
      </c>
      <c r="B57" s="55">
        <v>88</v>
      </c>
      <c r="C57" s="55">
        <v>12</v>
      </c>
      <c r="D57" s="55">
        <v>86</v>
      </c>
      <c r="E57" s="55">
        <v>14</v>
      </c>
    </row>
    <row r="58" spans="1:5" x14ac:dyDescent="0.25">
      <c r="A58" s="54" t="s">
        <v>428</v>
      </c>
      <c r="B58" s="54">
        <v>86</v>
      </c>
      <c r="C58" s="54">
        <v>14</v>
      </c>
      <c r="D58" s="54">
        <v>100</v>
      </c>
      <c r="E58" s="54">
        <v>0</v>
      </c>
    </row>
    <row r="59" spans="1:5" x14ac:dyDescent="0.25">
      <c r="A59" s="54" t="s">
        <v>429</v>
      </c>
      <c r="B59" s="55">
        <v>95</v>
      </c>
      <c r="C59" s="55">
        <v>5</v>
      </c>
      <c r="D59" s="55">
        <v>100</v>
      </c>
      <c r="E59" s="55">
        <v>0</v>
      </c>
    </row>
    <row r="60" spans="1:5" x14ac:dyDescent="0.25">
      <c r="A60" s="54" t="s">
        <v>430</v>
      </c>
      <c r="B60" s="55">
        <v>94</v>
      </c>
      <c r="C60" s="55">
        <v>6</v>
      </c>
      <c r="D60" s="55">
        <v>100</v>
      </c>
      <c r="E60" s="55">
        <v>0</v>
      </c>
    </row>
    <row r="61" spans="1:5" x14ac:dyDescent="0.25">
      <c r="A61" s="54" t="s">
        <v>431</v>
      </c>
      <c r="B61" s="55">
        <v>82</v>
      </c>
      <c r="C61" s="55">
        <v>18</v>
      </c>
      <c r="D61" s="55">
        <v>100</v>
      </c>
      <c r="E61" s="55">
        <v>0</v>
      </c>
    </row>
    <row r="62" spans="1:5" x14ac:dyDescent="0.25">
      <c r="A62" s="54" t="s">
        <v>432</v>
      </c>
      <c r="B62" s="55">
        <v>59</v>
      </c>
      <c r="C62" s="55">
        <v>41</v>
      </c>
      <c r="D62" s="55">
        <v>74</v>
      </c>
      <c r="E62" s="55">
        <v>26</v>
      </c>
    </row>
    <row r="63" spans="1:5" x14ac:dyDescent="0.25">
      <c r="A63" s="54" t="s">
        <v>433</v>
      </c>
      <c r="B63" s="55">
        <v>69</v>
      </c>
      <c r="C63" s="54">
        <v>31</v>
      </c>
      <c r="D63" s="55">
        <v>75</v>
      </c>
      <c r="E63" s="55">
        <v>25</v>
      </c>
    </row>
    <row r="64" spans="1:5" x14ac:dyDescent="0.25">
      <c r="A64" s="54" t="s">
        <v>434</v>
      </c>
      <c r="B64" s="54">
        <v>68</v>
      </c>
      <c r="C64" s="54">
        <v>32</v>
      </c>
      <c r="D64" s="54">
        <v>74</v>
      </c>
      <c r="E64" s="54">
        <v>26</v>
      </c>
    </row>
    <row r="65" spans="1:5" x14ac:dyDescent="0.25">
      <c r="A65" s="54" t="s">
        <v>435</v>
      </c>
      <c r="B65" s="55">
        <v>87</v>
      </c>
      <c r="C65" s="55">
        <v>13</v>
      </c>
      <c r="D65" s="55">
        <v>87</v>
      </c>
      <c r="E65" s="55">
        <v>13</v>
      </c>
    </row>
    <row r="66" spans="1:5" x14ac:dyDescent="0.25">
      <c r="A66" s="54" t="s">
        <v>436</v>
      </c>
      <c r="B66" s="55">
        <v>98</v>
      </c>
      <c r="C66" s="55">
        <v>2</v>
      </c>
      <c r="D66" s="55">
        <v>100</v>
      </c>
      <c r="E66" s="55">
        <v>0</v>
      </c>
    </row>
    <row r="67" spans="1:5" x14ac:dyDescent="0.25">
      <c r="A67" s="54" t="s">
        <v>437</v>
      </c>
      <c r="B67" s="55">
        <v>57</v>
      </c>
      <c r="C67" s="54">
        <v>43</v>
      </c>
      <c r="D67" s="55">
        <v>67</v>
      </c>
      <c r="E67" s="55">
        <v>33</v>
      </c>
    </row>
    <row r="68" spans="1:5" x14ac:dyDescent="0.25">
      <c r="A68" s="54" t="s">
        <v>438</v>
      </c>
      <c r="B68" s="55">
        <v>100</v>
      </c>
      <c r="C68" s="55">
        <v>0</v>
      </c>
      <c r="D68" s="55">
        <v>100</v>
      </c>
      <c r="E68" s="55">
        <v>0</v>
      </c>
    </row>
    <row r="69" spans="1:5" x14ac:dyDescent="0.25">
      <c r="A69" s="54" t="s">
        <v>439</v>
      </c>
      <c r="B69" s="55">
        <v>75</v>
      </c>
      <c r="C69" s="55">
        <v>25</v>
      </c>
      <c r="D69" s="55">
        <v>75</v>
      </c>
      <c r="E69" s="55">
        <v>25</v>
      </c>
    </row>
    <row r="70" spans="1:5" x14ac:dyDescent="0.25">
      <c r="A70" s="54" t="s">
        <v>440</v>
      </c>
      <c r="B70" s="55">
        <v>55</v>
      </c>
      <c r="C70" s="54">
        <v>45</v>
      </c>
      <c r="D70" s="55">
        <v>46</v>
      </c>
      <c r="E70" s="55">
        <v>54</v>
      </c>
    </row>
    <row r="71" spans="1:5" x14ac:dyDescent="0.25">
      <c r="A71" s="54" t="s">
        <v>441</v>
      </c>
      <c r="B71" s="54">
        <v>68</v>
      </c>
      <c r="C71" s="54">
        <v>32</v>
      </c>
      <c r="D71" s="54">
        <v>94</v>
      </c>
      <c r="E71" s="54">
        <v>6</v>
      </c>
    </row>
    <row r="72" spans="1:5" x14ac:dyDescent="0.25">
      <c r="A72" s="54" t="s">
        <v>442</v>
      </c>
      <c r="B72" s="55">
        <v>85</v>
      </c>
      <c r="C72" s="54">
        <v>15</v>
      </c>
      <c r="D72" s="55">
        <v>94</v>
      </c>
      <c r="E72" s="55">
        <v>6</v>
      </c>
    </row>
    <row r="73" spans="1:5" x14ac:dyDescent="0.25">
      <c r="A73" s="54" t="s">
        <v>443</v>
      </c>
      <c r="B73" s="55">
        <v>56</v>
      </c>
      <c r="C73" s="55">
        <v>44</v>
      </c>
      <c r="D73" s="55">
        <v>77</v>
      </c>
      <c r="E73" s="55">
        <v>23</v>
      </c>
    </row>
    <row r="74" spans="1:5" x14ac:dyDescent="0.25">
      <c r="A74" s="54" t="s">
        <v>444</v>
      </c>
      <c r="B74" s="55">
        <v>62</v>
      </c>
      <c r="C74" s="54">
        <v>38</v>
      </c>
      <c r="D74" s="55">
        <v>81</v>
      </c>
      <c r="E74" s="55">
        <v>19</v>
      </c>
    </row>
    <row r="75" spans="1:5" x14ac:dyDescent="0.25">
      <c r="A75" s="54" t="s">
        <v>445</v>
      </c>
      <c r="B75" s="55">
        <v>75</v>
      </c>
      <c r="C75" s="55">
        <v>25</v>
      </c>
      <c r="D75" s="55">
        <v>75</v>
      </c>
      <c r="E75" s="55">
        <v>25</v>
      </c>
    </row>
    <row r="76" spans="1:5" x14ac:dyDescent="0.25">
      <c r="A76" s="54" t="s">
        <v>446</v>
      </c>
      <c r="B76" s="55">
        <v>84</v>
      </c>
      <c r="C76" s="55">
        <v>16</v>
      </c>
      <c r="D76" s="55">
        <v>85</v>
      </c>
      <c r="E76" s="55">
        <v>15</v>
      </c>
    </row>
    <row r="77" spans="1:5" x14ac:dyDescent="0.25">
      <c r="A77" s="54" t="s">
        <v>447</v>
      </c>
      <c r="B77" s="54">
        <v>59</v>
      </c>
      <c r="C77" s="54">
        <v>41</v>
      </c>
      <c r="D77" s="54">
        <v>55</v>
      </c>
      <c r="E77" s="54">
        <v>45</v>
      </c>
    </row>
    <row r="78" spans="1:5" x14ac:dyDescent="0.25">
      <c r="A78" s="54" t="s">
        <v>448</v>
      </c>
      <c r="B78" s="55">
        <v>61</v>
      </c>
      <c r="C78" s="55">
        <v>39</v>
      </c>
      <c r="D78" s="55">
        <v>100</v>
      </c>
      <c r="E78" s="55">
        <v>0</v>
      </c>
    </row>
    <row r="79" spans="1:5" x14ac:dyDescent="0.25">
      <c r="A79" s="54" t="s">
        <v>449</v>
      </c>
      <c r="B79" s="55">
        <v>83</v>
      </c>
      <c r="C79" s="55">
        <v>17</v>
      </c>
      <c r="D79" s="55">
        <v>95</v>
      </c>
      <c r="E79" s="55">
        <v>5</v>
      </c>
    </row>
    <row r="80" spans="1:5" x14ac:dyDescent="0.25">
      <c r="A80" s="54" t="s">
        <v>450</v>
      </c>
      <c r="B80" s="55">
        <v>71</v>
      </c>
      <c r="C80" s="55">
        <v>29</v>
      </c>
      <c r="D80" s="55">
        <v>81</v>
      </c>
      <c r="E80" s="55">
        <v>19</v>
      </c>
    </row>
    <row r="81" spans="1:5" x14ac:dyDescent="0.25">
      <c r="A81" s="54" t="s">
        <v>451</v>
      </c>
      <c r="B81" s="55">
        <v>85</v>
      </c>
      <c r="C81" s="55">
        <v>15</v>
      </c>
      <c r="D81" s="55">
        <v>97</v>
      </c>
      <c r="E81" s="55">
        <v>3</v>
      </c>
    </row>
    <row r="82" spans="1:5" x14ac:dyDescent="0.25">
      <c r="A82" s="54" t="s">
        <v>452</v>
      </c>
      <c r="B82" s="54">
        <v>78</v>
      </c>
      <c r="C82" s="54">
        <v>22</v>
      </c>
      <c r="D82" s="54">
        <v>90</v>
      </c>
      <c r="E82" s="54">
        <v>10</v>
      </c>
    </row>
    <row r="83" spans="1:5" x14ac:dyDescent="0.25">
      <c r="A83" s="54" t="s">
        <v>453</v>
      </c>
      <c r="B83" s="54">
        <v>83</v>
      </c>
      <c r="C83" s="54">
        <v>17</v>
      </c>
      <c r="D83" s="54">
        <v>83</v>
      </c>
      <c r="E83" s="54">
        <v>17</v>
      </c>
    </row>
    <row r="84" spans="1:5" x14ac:dyDescent="0.25">
      <c r="A84" s="54" t="s">
        <v>454</v>
      </c>
      <c r="B84" s="55">
        <v>56</v>
      </c>
      <c r="C84" s="55">
        <v>44</v>
      </c>
      <c r="D84" s="55">
        <v>61</v>
      </c>
      <c r="E84" s="55">
        <v>39</v>
      </c>
    </row>
    <row r="85" spans="1:5" x14ac:dyDescent="0.25">
      <c r="A85" s="54" t="s">
        <v>455</v>
      </c>
      <c r="B85" s="55">
        <v>90</v>
      </c>
      <c r="C85" s="55">
        <v>10</v>
      </c>
      <c r="D85" s="55">
        <v>100</v>
      </c>
      <c r="E85" s="55">
        <v>0</v>
      </c>
    </row>
    <row r="86" spans="1:5" x14ac:dyDescent="0.25">
      <c r="A86" s="54" t="s">
        <v>456</v>
      </c>
      <c r="B86" s="55">
        <v>78</v>
      </c>
      <c r="C86" s="54">
        <v>22</v>
      </c>
      <c r="D86" s="55">
        <v>79</v>
      </c>
      <c r="E86" s="55">
        <v>21</v>
      </c>
    </row>
    <row r="87" spans="1:5" x14ac:dyDescent="0.25">
      <c r="A87" s="54" t="s">
        <v>457</v>
      </c>
      <c r="B87" s="55">
        <v>100</v>
      </c>
      <c r="C87" s="54">
        <v>0</v>
      </c>
      <c r="D87" s="55">
        <v>100</v>
      </c>
      <c r="E87" s="55">
        <v>0</v>
      </c>
    </row>
    <row r="88" spans="1:5" x14ac:dyDescent="0.25">
      <c r="A88" s="54" t="s">
        <v>458</v>
      </c>
      <c r="B88" s="55">
        <v>82</v>
      </c>
      <c r="C88" s="55">
        <v>18</v>
      </c>
      <c r="D88" s="55">
        <v>74</v>
      </c>
      <c r="E88" s="55">
        <v>26</v>
      </c>
    </row>
    <row r="89" spans="1:5" x14ac:dyDescent="0.25">
      <c r="A89" s="54" t="s">
        <v>459</v>
      </c>
      <c r="B89" s="55">
        <v>81</v>
      </c>
      <c r="C89" s="54">
        <v>19</v>
      </c>
      <c r="D89" s="55">
        <v>91</v>
      </c>
      <c r="E89" s="55">
        <v>9</v>
      </c>
    </row>
    <row r="90" spans="1:5" x14ac:dyDescent="0.25">
      <c r="A90" s="54" t="s">
        <v>460</v>
      </c>
      <c r="B90" s="55">
        <v>93</v>
      </c>
      <c r="C90" s="55">
        <v>7</v>
      </c>
      <c r="D90" s="55">
        <v>100</v>
      </c>
      <c r="E90" s="55">
        <v>0</v>
      </c>
    </row>
    <row r="91" spans="1:5" x14ac:dyDescent="0.25">
      <c r="A91" s="54" t="s">
        <v>461</v>
      </c>
      <c r="B91" s="55">
        <v>58</v>
      </c>
      <c r="C91" s="55">
        <v>42</v>
      </c>
      <c r="D91" s="55">
        <v>68</v>
      </c>
      <c r="E91" s="55">
        <v>32</v>
      </c>
    </row>
    <row r="92" spans="1:5" x14ac:dyDescent="0.25">
      <c r="A92" s="54" t="s">
        <v>462</v>
      </c>
      <c r="B92" s="54">
        <v>53</v>
      </c>
      <c r="C92" s="54">
        <v>47</v>
      </c>
      <c r="D92" s="54">
        <v>56</v>
      </c>
      <c r="E92" s="54">
        <v>44</v>
      </c>
    </row>
    <row r="93" spans="1:5" x14ac:dyDescent="0.25">
      <c r="A93" s="54" t="s">
        <v>463</v>
      </c>
      <c r="B93" s="55">
        <v>72</v>
      </c>
      <c r="C93" s="55">
        <v>78</v>
      </c>
      <c r="D93" s="55">
        <v>77</v>
      </c>
      <c r="E93" s="55">
        <v>23</v>
      </c>
    </row>
    <row r="94" spans="1:5" x14ac:dyDescent="0.25">
      <c r="A94" s="54" t="s">
        <v>464</v>
      </c>
      <c r="B94" s="55">
        <v>84</v>
      </c>
      <c r="C94" s="55">
        <v>16</v>
      </c>
      <c r="D94" s="55">
        <v>84</v>
      </c>
      <c r="E94" s="55">
        <v>16</v>
      </c>
    </row>
    <row r="95" spans="1:5" x14ac:dyDescent="0.25">
      <c r="A95" s="54" t="s">
        <v>465</v>
      </c>
      <c r="B95" s="54">
        <v>62</v>
      </c>
      <c r="C95" s="54">
        <v>38</v>
      </c>
      <c r="D95" s="54">
        <v>95</v>
      </c>
      <c r="E95" s="54">
        <v>5</v>
      </c>
    </row>
    <row r="96" spans="1:5" x14ac:dyDescent="0.25">
      <c r="A96" s="54" t="s">
        <v>466</v>
      </c>
      <c r="B96" s="55">
        <v>100</v>
      </c>
      <c r="C96" s="55">
        <v>0</v>
      </c>
      <c r="D96" s="55">
        <v>100</v>
      </c>
      <c r="E96" s="55">
        <v>0</v>
      </c>
    </row>
    <row r="97" spans="1:5" x14ac:dyDescent="0.25">
      <c r="A97" s="54" t="s">
        <v>467</v>
      </c>
      <c r="B97" s="55">
        <v>100</v>
      </c>
      <c r="C97" s="55">
        <v>0</v>
      </c>
      <c r="D97" s="55">
        <v>100</v>
      </c>
      <c r="E97" s="55">
        <v>0</v>
      </c>
    </row>
    <row r="98" spans="1:5" x14ac:dyDescent="0.25">
      <c r="A98" s="54" t="s">
        <v>468</v>
      </c>
      <c r="B98" s="55">
        <v>90</v>
      </c>
      <c r="C98" s="55">
        <v>10</v>
      </c>
      <c r="D98" s="55">
        <v>88</v>
      </c>
      <c r="E98" s="55">
        <v>12</v>
      </c>
    </row>
    <row r="99" spans="1:5" x14ac:dyDescent="0.25">
      <c r="A99" s="54" t="s">
        <v>469</v>
      </c>
      <c r="B99" s="55">
        <v>100</v>
      </c>
      <c r="C99" s="55">
        <v>0</v>
      </c>
      <c r="D99" s="55">
        <v>100</v>
      </c>
      <c r="E99" s="55">
        <v>0</v>
      </c>
    </row>
    <row r="100" spans="1:5" x14ac:dyDescent="0.25">
      <c r="A100" s="54" t="s">
        <v>470</v>
      </c>
      <c r="B100" s="55">
        <v>86</v>
      </c>
      <c r="C100" s="55">
        <v>14</v>
      </c>
      <c r="D100" s="55">
        <v>86</v>
      </c>
      <c r="E100" s="55">
        <v>14</v>
      </c>
    </row>
    <row r="101" spans="1:5" x14ac:dyDescent="0.25">
      <c r="A101" s="54" t="s">
        <v>471</v>
      </c>
      <c r="B101" s="55">
        <v>95</v>
      </c>
      <c r="C101" s="54">
        <v>5</v>
      </c>
      <c r="D101" s="55">
        <v>100</v>
      </c>
      <c r="E101" s="55">
        <v>0</v>
      </c>
    </row>
    <row r="102" spans="1:5" x14ac:dyDescent="0.25">
      <c r="A102" s="54" t="s">
        <v>472</v>
      </c>
      <c r="B102" s="55">
        <v>81</v>
      </c>
      <c r="C102" s="55">
        <v>19</v>
      </c>
      <c r="D102" s="55">
        <v>72</v>
      </c>
      <c r="E102" s="55">
        <v>28</v>
      </c>
    </row>
    <row r="103" spans="1:5" x14ac:dyDescent="0.25">
      <c r="A103" s="54" t="s">
        <v>473</v>
      </c>
      <c r="B103" s="55">
        <v>40</v>
      </c>
      <c r="C103" s="166">
        <v>60</v>
      </c>
      <c r="D103" s="55">
        <v>40</v>
      </c>
      <c r="E103" s="55">
        <v>60</v>
      </c>
    </row>
    <row r="104" spans="1:5" x14ac:dyDescent="0.25">
      <c r="A104" s="54" t="s">
        <v>474</v>
      </c>
      <c r="B104" s="54">
        <v>77</v>
      </c>
      <c r="C104" s="54">
        <v>23</v>
      </c>
      <c r="D104" s="54">
        <v>91</v>
      </c>
      <c r="E104" s="54">
        <v>9</v>
      </c>
    </row>
    <row r="105" spans="1:5" x14ac:dyDescent="0.25">
      <c r="A105" s="54" t="s">
        <v>475</v>
      </c>
      <c r="B105" s="55">
        <v>77</v>
      </c>
      <c r="C105" s="55">
        <v>23</v>
      </c>
      <c r="D105" s="55">
        <v>86</v>
      </c>
      <c r="E105" s="55">
        <v>14</v>
      </c>
    </row>
    <row r="106" spans="1:5" x14ac:dyDescent="0.25">
      <c r="A106" s="54" t="s">
        <v>476</v>
      </c>
      <c r="B106" s="55">
        <v>54</v>
      </c>
      <c r="C106" s="55">
        <v>46</v>
      </c>
      <c r="D106" s="55">
        <v>67</v>
      </c>
      <c r="E106" s="55">
        <v>33</v>
      </c>
    </row>
    <row r="107" spans="1:5" ht="60.75" customHeight="1" x14ac:dyDescent="0.25">
      <c r="A107" s="54" t="s">
        <v>477</v>
      </c>
      <c r="B107" s="55">
        <v>100</v>
      </c>
      <c r="C107" s="54">
        <v>0</v>
      </c>
      <c r="D107" s="55">
        <v>100</v>
      </c>
      <c r="E107" s="55">
        <v>0</v>
      </c>
    </row>
    <row r="108" spans="1:5" x14ac:dyDescent="0.25">
      <c r="A108" s="54" t="s">
        <v>478</v>
      </c>
      <c r="B108" s="55">
        <v>55</v>
      </c>
      <c r="C108" s="54">
        <v>45</v>
      </c>
      <c r="D108" s="55">
        <v>53</v>
      </c>
      <c r="E108" s="55">
        <v>47</v>
      </c>
    </row>
    <row r="109" spans="1:5" x14ac:dyDescent="0.25">
      <c r="A109" s="54" t="s">
        <v>479</v>
      </c>
      <c r="B109" s="55">
        <v>58</v>
      </c>
      <c r="C109" s="55">
        <v>42</v>
      </c>
      <c r="D109" s="55">
        <v>84</v>
      </c>
      <c r="E109" s="55">
        <v>16</v>
      </c>
    </row>
    <row r="110" spans="1:5" x14ac:dyDescent="0.25">
      <c r="A110" s="54" t="s">
        <v>480</v>
      </c>
      <c r="B110" s="55">
        <v>67</v>
      </c>
      <c r="C110" s="55">
        <v>33</v>
      </c>
      <c r="D110" s="55">
        <v>74</v>
      </c>
      <c r="E110" s="55">
        <v>26</v>
      </c>
    </row>
    <row r="111" spans="1:5" x14ac:dyDescent="0.25">
      <c r="A111" s="54" t="s">
        <v>481</v>
      </c>
      <c r="B111" s="55">
        <v>70</v>
      </c>
      <c r="C111" s="55">
        <v>30</v>
      </c>
      <c r="D111" s="55">
        <v>68</v>
      </c>
      <c r="E111" s="55">
        <v>32</v>
      </c>
    </row>
    <row r="112" spans="1:5" x14ac:dyDescent="0.25">
      <c r="A112" s="54" t="s">
        <v>482</v>
      </c>
      <c r="B112" s="55">
        <v>88</v>
      </c>
      <c r="C112" s="54">
        <v>12</v>
      </c>
      <c r="D112" s="55">
        <v>75</v>
      </c>
      <c r="E112" s="55">
        <v>25</v>
      </c>
    </row>
    <row r="113" spans="1:5" x14ac:dyDescent="0.25">
      <c r="A113" s="54" t="s">
        <v>483</v>
      </c>
      <c r="B113" s="55">
        <v>91</v>
      </c>
      <c r="C113" s="55">
        <v>9</v>
      </c>
      <c r="D113" s="55">
        <v>100</v>
      </c>
      <c r="E113" s="55">
        <v>0</v>
      </c>
    </row>
    <row r="114" spans="1:5" x14ac:dyDescent="0.25">
      <c r="A114" s="54" t="s">
        <v>484</v>
      </c>
      <c r="B114" s="54">
        <v>73</v>
      </c>
      <c r="C114" s="54">
        <v>27</v>
      </c>
      <c r="D114" s="54">
        <v>88</v>
      </c>
      <c r="E114" s="54">
        <v>12</v>
      </c>
    </row>
    <row r="115" spans="1:5" x14ac:dyDescent="0.25">
      <c r="A115" s="54" t="s">
        <v>485</v>
      </c>
      <c r="B115" s="55">
        <v>96</v>
      </c>
      <c r="C115" s="55">
        <v>4</v>
      </c>
      <c r="D115" s="55">
        <v>100</v>
      </c>
      <c r="E115" s="55">
        <v>0</v>
      </c>
    </row>
    <row r="116" spans="1:5" x14ac:dyDescent="0.25">
      <c r="A116" s="54" t="s">
        <v>486</v>
      </c>
      <c r="B116" s="55">
        <v>66</v>
      </c>
      <c r="C116" s="55">
        <v>34</v>
      </c>
      <c r="D116" s="55">
        <v>79</v>
      </c>
      <c r="E116" s="55">
        <v>21</v>
      </c>
    </row>
    <row r="117" spans="1:5" x14ac:dyDescent="0.25">
      <c r="A117" s="54" t="s">
        <v>487</v>
      </c>
      <c r="B117" s="55">
        <v>90</v>
      </c>
      <c r="C117" s="55">
        <v>10</v>
      </c>
      <c r="D117" s="55">
        <v>89</v>
      </c>
      <c r="E117" s="55">
        <v>11</v>
      </c>
    </row>
    <row r="118" spans="1:5" x14ac:dyDescent="0.25">
      <c r="A118" s="54" t="s">
        <v>488</v>
      </c>
      <c r="B118" s="55">
        <v>82</v>
      </c>
      <c r="C118" s="54">
        <v>18</v>
      </c>
      <c r="D118" s="55">
        <v>81</v>
      </c>
      <c r="E118" s="55">
        <v>19</v>
      </c>
    </row>
    <row r="119" spans="1:5" x14ac:dyDescent="0.25">
      <c r="A119" s="54" t="s">
        <v>489</v>
      </c>
      <c r="B119" s="55">
        <v>56</v>
      </c>
      <c r="C119" s="55">
        <v>44</v>
      </c>
      <c r="D119" s="55">
        <v>64</v>
      </c>
      <c r="E119" s="55">
        <v>36</v>
      </c>
    </row>
    <row r="120" spans="1:5" x14ac:dyDescent="0.25">
      <c r="A120" s="54" t="s">
        <v>490</v>
      </c>
      <c r="B120" s="55">
        <v>68</v>
      </c>
      <c r="C120" s="55">
        <v>32</v>
      </c>
      <c r="D120" s="55">
        <v>83</v>
      </c>
      <c r="E120" s="55">
        <v>17</v>
      </c>
    </row>
    <row r="121" spans="1:5" x14ac:dyDescent="0.25">
      <c r="A121" s="54" t="s">
        <v>491</v>
      </c>
      <c r="B121" s="55">
        <v>87</v>
      </c>
      <c r="C121" s="55">
        <v>13</v>
      </c>
      <c r="D121" s="55">
        <v>100</v>
      </c>
      <c r="E121" s="55">
        <v>0</v>
      </c>
    </row>
    <row r="122" spans="1:5" x14ac:dyDescent="0.25">
      <c r="A122" s="54" t="s">
        <v>492</v>
      </c>
      <c r="B122" s="55">
        <v>54</v>
      </c>
      <c r="C122" s="55">
        <v>46</v>
      </c>
      <c r="D122" s="55">
        <v>90</v>
      </c>
      <c r="E122" s="55">
        <v>10</v>
      </c>
    </row>
    <row r="123" spans="1:5" x14ac:dyDescent="0.25">
      <c r="A123" s="54" t="s">
        <v>493</v>
      </c>
      <c r="B123" s="55">
        <v>77</v>
      </c>
      <c r="C123" s="54">
        <v>23</v>
      </c>
      <c r="D123" s="55">
        <v>77</v>
      </c>
      <c r="E123" s="55">
        <v>23</v>
      </c>
    </row>
    <row r="124" spans="1:5" x14ac:dyDescent="0.25">
      <c r="A124" s="54" t="s">
        <v>494</v>
      </c>
      <c r="B124" s="55">
        <v>77</v>
      </c>
      <c r="C124" s="55">
        <v>23</v>
      </c>
      <c r="D124" s="55">
        <v>89</v>
      </c>
      <c r="E124" s="55">
        <v>11</v>
      </c>
    </row>
    <row r="125" spans="1:5" x14ac:dyDescent="0.25">
      <c r="A125" s="54" t="s">
        <v>495</v>
      </c>
      <c r="B125" s="55">
        <v>100</v>
      </c>
      <c r="C125" s="55">
        <v>0</v>
      </c>
      <c r="D125" s="55">
        <v>100</v>
      </c>
      <c r="E125" s="55">
        <v>0</v>
      </c>
    </row>
    <row r="126" spans="1:5" x14ac:dyDescent="0.25">
      <c r="A126" s="54" t="s">
        <v>496</v>
      </c>
      <c r="B126" s="55">
        <v>93</v>
      </c>
      <c r="C126" s="54">
        <v>7</v>
      </c>
      <c r="D126" s="55">
        <v>76</v>
      </c>
      <c r="E126" s="55">
        <v>24</v>
      </c>
    </row>
    <row r="127" spans="1:5" x14ac:dyDescent="0.25">
      <c r="A127" s="54" t="s">
        <v>497</v>
      </c>
      <c r="B127" s="55">
        <v>64</v>
      </c>
      <c r="C127" s="55">
        <v>36</v>
      </c>
      <c r="D127" s="55">
        <v>59</v>
      </c>
      <c r="E127" s="55">
        <v>41</v>
      </c>
    </row>
    <row r="128" spans="1:5" x14ac:dyDescent="0.25">
      <c r="A128" s="54" t="s">
        <v>498</v>
      </c>
      <c r="B128" s="55">
        <v>51</v>
      </c>
      <c r="C128" s="54">
        <v>49</v>
      </c>
      <c r="D128" s="55">
        <v>54</v>
      </c>
      <c r="E128" s="55">
        <v>46</v>
      </c>
    </row>
    <row r="129" spans="1:5" x14ac:dyDescent="0.25">
      <c r="A129" s="54" t="s">
        <v>499</v>
      </c>
      <c r="B129" s="55">
        <v>100</v>
      </c>
      <c r="C129" s="55">
        <v>0</v>
      </c>
      <c r="D129" s="55">
        <v>100</v>
      </c>
      <c r="E129" s="55">
        <v>0</v>
      </c>
    </row>
    <row r="130" spans="1:5" x14ac:dyDescent="0.25">
      <c r="A130" s="54" t="s">
        <v>500</v>
      </c>
      <c r="B130" s="55">
        <v>81</v>
      </c>
      <c r="C130" s="55">
        <v>19</v>
      </c>
      <c r="D130" s="55">
        <v>91</v>
      </c>
      <c r="E130" s="55">
        <v>9</v>
      </c>
    </row>
    <row r="131" spans="1:5" x14ac:dyDescent="0.25">
      <c r="A131" s="54" t="s">
        <v>501</v>
      </c>
      <c r="B131" s="55">
        <v>85</v>
      </c>
      <c r="C131" s="55">
        <v>15</v>
      </c>
      <c r="D131" s="55">
        <v>78</v>
      </c>
      <c r="E131" s="55">
        <v>22</v>
      </c>
    </row>
    <row r="132" spans="1:5" x14ac:dyDescent="0.25">
      <c r="A132" s="54" t="s">
        <v>502</v>
      </c>
      <c r="B132" s="55">
        <v>91</v>
      </c>
      <c r="C132" s="54">
        <v>9</v>
      </c>
      <c r="D132" s="55">
        <v>100</v>
      </c>
      <c r="E132" s="55">
        <v>0</v>
      </c>
    </row>
    <row r="133" spans="1:5" x14ac:dyDescent="0.25">
      <c r="A133" s="54" t="s">
        <v>503</v>
      </c>
      <c r="B133" s="55">
        <v>50</v>
      </c>
      <c r="C133" s="55">
        <v>50</v>
      </c>
      <c r="D133" s="55">
        <v>50</v>
      </c>
      <c r="E133" s="55">
        <v>50</v>
      </c>
    </row>
    <row r="134" spans="1:5" x14ac:dyDescent="0.25">
      <c r="A134" s="54" t="s">
        <v>504</v>
      </c>
      <c r="B134" s="55">
        <v>67</v>
      </c>
      <c r="C134" s="54">
        <v>33</v>
      </c>
      <c r="D134" s="55">
        <v>100</v>
      </c>
      <c r="E134" s="55">
        <v>0</v>
      </c>
    </row>
    <row r="135" spans="1:5" x14ac:dyDescent="0.25">
      <c r="A135" s="54" t="s">
        <v>505</v>
      </c>
      <c r="B135" s="55">
        <v>66</v>
      </c>
      <c r="C135" s="55">
        <v>33</v>
      </c>
      <c r="D135" s="55">
        <v>80</v>
      </c>
      <c r="E135" s="55">
        <v>20</v>
      </c>
    </row>
    <row r="136" spans="1:5" x14ac:dyDescent="0.25">
      <c r="A136" s="54" t="s">
        <v>506</v>
      </c>
      <c r="B136" s="55">
        <v>80</v>
      </c>
      <c r="C136" s="55">
        <v>20</v>
      </c>
      <c r="D136" s="55">
        <v>90</v>
      </c>
      <c r="E136" s="55">
        <v>10</v>
      </c>
    </row>
    <row r="137" spans="1:5" x14ac:dyDescent="0.25">
      <c r="A137" s="54" t="s">
        <v>507</v>
      </c>
      <c r="B137" s="55">
        <v>80</v>
      </c>
      <c r="C137" s="55">
        <v>20</v>
      </c>
      <c r="D137" s="55">
        <v>92</v>
      </c>
      <c r="E137" s="55">
        <v>8</v>
      </c>
    </row>
    <row r="138" spans="1:5" x14ac:dyDescent="0.25">
      <c r="A138" s="54" t="s">
        <v>508</v>
      </c>
      <c r="B138" s="55">
        <v>100</v>
      </c>
      <c r="C138" s="54">
        <v>0</v>
      </c>
      <c r="D138" s="55">
        <v>100</v>
      </c>
      <c r="E138" s="55">
        <v>0</v>
      </c>
    </row>
    <row r="139" spans="1:5" x14ac:dyDescent="0.25">
      <c r="A139" s="54" t="s">
        <v>509</v>
      </c>
      <c r="B139" s="55">
        <v>57</v>
      </c>
      <c r="C139" s="54">
        <v>43</v>
      </c>
      <c r="D139" s="55">
        <v>81</v>
      </c>
      <c r="E139" s="55">
        <v>19</v>
      </c>
    </row>
    <row r="140" spans="1:5" x14ac:dyDescent="0.25">
      <c r="A140" s="54" t="s">
        <v>510</v>
      </c>
      <c r="B140" s="55">
        <v>91</v>
      </c>
      <c r="C140" s="55">
        <v>9</v>
      </c>
      <c r="D140" s="55">
        <v>100</v>
      </c>
      <c r="E140" s="55">
        <v>0</v>
      </c>
    </row>
    <row r="141" spans="1:5" x14ac:dyDescent="0.25">
      <c r="A141" s="54" t="s">
        <v>511</v>
      </c>
      <c r="B141" s="55">
        <v>75</v>
      </c>
      <c r="C141" s="55">
        <v>25</v>
      </c>
      <c r="D141" s="55">
        <v>66</v>
      </c>
      <c r="E141" s="55">
        <v>34</v>
      </c>
    </row>
    <row r="142" spans="1:5" x14ac:dyDescent="0.25">
      <c r="A142" s="54" t="s">
        <v>512</v>
      </c>
      <c r="B142" s="55">
        <v>42</v>
      </c>
      <c r="C142" s="55">
        <v>58</v>
      </c>
      <c r="D142" s="55">
        <v>32</v>
      </c>
      <c r="E142" s="55">
        <v>68</v>
      </c>
    </row>
    <row r="143" spans="1:5" x14ac:dyDescent="0.25">
      <c r="A143" s="54" t="s">
        <v>513</v>
      </c>
      <c r="B143" s="54">
        <v>44</v>
      </c>
      <c r="C143" s="54">
        <v>56</v>
      </c>
      <c r="D143" s="54">
        <v>70</v>
      </c>
      <c r="E143" s="54">
        <v>30</v>
      </c>
    </row>
    <row r="144" spans="1:5" x14ac:dyDescent="0.25">
      <c r="A144" s="54" t="s">
        <v>514</v>
      </c>
      <c r="B144" s="55">
        <v>84</v>
      </c>
      <c r="C144" s="55">
        <v>16</v>
      </c>
      <c r="D144" s="55">
        <v>96</v>
      </c>
      <c r="E144" s="55">
        <v>4</v>
      </c>
    </row>
    <row r="145" spans="1:5" x14ac:dyDescent="0.25">
      <c r="A145" s="54" t="s">
        <v>515</v>
      </c>
      <c r="B145" s="55">
        <v>86</v>
      </c>
      <c r="C145" s="54">
        <v>14</v>
      </c>
      <c r="D145" s="55">
        <v>100</v>
      </c>
      <c r="E145" s="55">
        <v>0</v>
      </c>
    </row>
    <row r="146" spans="1:5" x14ac:dyDescent="0.25">
      <c r="A146" s="54" t="s">
        <v>516</v>
      </c>
      <c r="B146" s="55">
        <v>48</v>
      </c>
      <c r="C146" s="54">
        <v>52</v>
      </c>
      <c r="D146" s="55">
        <v>67</v>
      </c>
      <c r="E146" s="55">
        <v>33</v>
      </c>
    </row>
    <row r="147" spans="1:5" x14ac:dyDescent="0.25">
      <c r="A147" s="54" t="s">
        <v>517</v>
      </c>
      <c r="B147" s="55">
        <v>59</v>
      </c>
      <c r="C147" s="55">
        <v>41</v>
      </c>
      <c r="D147" s="55">
        <v>62</v>
      </c>
      <c r="E147" s="55">
        <v>38</v>
      </c>
    </row>
    <row r="148" spans="1:5" x14ac:dyDescent="0.25">
      <c r="A148" s="54" t="s">
        <v>518</v>
      </c>
      <c r="B148" s="55">
        <v>68</v>
      </c>
      <c r="C148" s="55">
        <v>32</v>
      </c>
      <c r="D148" s="55">
        <v>78</v>
      </c>
      <c r="E148" s="55">
        <v>22</v>
      </c>
    </row>
    <row r="149" spans="1:5" x14ac:dyDescent="0.25">
      <c r="A149" s="54" t="s">
        <v>519</v>
      </c>
      <c r="B149" s="55">
        <v>88</v>
      </c>
      <c r="C149" s="55">
        <v>12</v>
      </c>
      <c r="D149" s="55">
        <v>100</v>
      </c>
      <c r="E149" s="55">
        <v>0</v>
      </c>
    </row>
    <row r="150" spans="1:5" x14ac:dyDescent="0.25">
      <c r="A150" s="54" t="s">
        <v>520</v>
      </c>
      <c r="B150" s="55">
        <v>50</v>
      </c>
      <c r="C150" s="54">
        <v>50</v>
      </c>
      <c r="D150" s="55">
        <v>56</v>
      </c>
      <c r="E150" s="55">
        <v>44</v>
      </c>
    </row>
    <row r="151" spans="1:5" x14ac:dyDescent="0.25">
      <c r="A151" s="54" t="s">
        <v>521</v>
      </c>
      <c r="B151" s="55">
        <v>54</v>
      </c>
      <c r="C151" s="55">
        <v>46</v>
      </c>
      <c r="D151" s="55">
        <v>57</v>
      </c>
      <c r="E151" s="55">
        <v>43</v>
      </c>
    </row>
    <row r="152" spans="1:5" x14ac:dyDescent="0.25">
      <c r="A152" s="54" t="s">
        <v>522</v>
      </c>
      <c r="B152" s="55">
        <v>65</v>
      </c>
      <c r="C152" s="54">
        <v>35</v>
      </c>
      <c r="D152" s="55">
        <v>70</v>
      </c>
      <c r="E152" s="55">
        <v>30</v>
      </c>
    </row>
    <row r="153" spans="1:5" x14ac:dyDescent="0.25">
      <c r="A153" s="54" t="s">
        <v>523</v>
      </c>
      <c r="B153" s="54">
        <v>82</v>
      </c>
      <c r="C153" s="54">
        <v>18</v>
      </c>
      <c r="D153" s="54">
        <v>77</v>
      </c>
      <c r="E153" s="54">
        <v>23</v>
      </c>
    </row>
    <row r="154" spans="1:5" x14ac:dyDescent="0.25">
      <c r="A154" s="54" t="s">
        <v>524</v>
      </c>
      <c r="B154" s="55">
        <v>88</v>
      </c>
      <c r="C154" s="55">
        <v>12</v>
      </c>
      <c r="D154" s="55">
        <v>88</v>
      </c>
      <c r="E154" s="55">
        <v>12</v>
      </c>
    </row>
    <row r="155" spans="1:5" x14ac:dyDescent="0.25">
      <c r="A155" s="54" t="s">
        <v>525</v>
      </c>
      <c r="B155" s="55">
        <v>58</v>
      </c>
      <c r="C155" s="55">
        <v>42</v>
      </c>
      <c r="D155" s="55">
        <v>71</v>
      </c>
      <c r="E155" s="55">
        <v>29</v>
      </c>
    </row>
    <row r="156" spans="1:5" x14ac:dyDescent="0.25">
      <c r="A156" s="54" t="s">
        <v>526</v>
      </c>
      <c r="B156" s="55">
        <v>63</v>
      </c>
      <c r="C156" s="55">
        <v>37</v>
      </c>
      <c r="D156" s="55">
        <v>42</v>
      </c>
      <c r="E156" s="55">
        <v>58</v>
      </c>
    </row>
    <row r="157" spans="1:5" x14ac:dyDescent="0.25">
      <c r="A157" s="54" t="s">
        <v>527</v>
      </c>
      <c r="B157" s="55">
        <v>66</v>
      </c>
      <c r="C157" s="55">
        <v>33</v>
      </c>
      <c r="D157" s="55">
        <v>100</v>
      </c>
      <c r="E157" s="55">
        <v>0</v>
      </c>
    </row>
    <row r="158" spans="1:5" x14ac:dyDescent="0.25">
      <c r="A158" s="54" t="s">
        <v>528</v>
      </c>
      <c r="B158" s="55">
        <v>95</v>
      </c>
      <c r="C158" s="55">
        <v>5</v>
      </c>
      <c r="D158" s="55">
        <v>100</v>
      </c>
      <c r="E158" s="55">
        <v>0</v>
      </c>
    </row>
    <row r="159" spans="1:5" x14ac:dyDescent="0.25">
      <c r="A159" s="54" t="s">
        <v>529</v>
      </c>
      <c r="B159" s="55">
        <v>88</v>
      </c>
      <c r="C159" s="54">
        <v>12</v>
      </c>
      <c r="D159" s="55">
        <v>100</v>
      </c>
      <c r="E159" s="55">
        <v>0</v>
      </c>
    </row>
    <row r="160" spans="1:5" x14ac:dyDescent="0.25">
      <c r="A160" s="54" t="s">
        <v>530</v>
      </c>
      <c r="B160" s="55">
        <v>96</v>
      </c>
      <c r="C160" s="55">
        <v>4</v>
      </c>
      <c r="D160" s="55">
        <v>96</v>
      </c>
      <c r="E160" s="55">
        <v>4</v>
      </c>
    </row>
    <row r="161" spans="1:5" x14ac:dyDescent="0.25">
      <c r="A161" s="54" t="s">
        <v>531</v>
      </c>
      <c r="B161" s="55">
        <v>81</v>
      </c>
      <c r="C161" s="54">
        <v>19</v>
      </c>
      <c r="D161" s="55">
        <v>92</v>
      </c>
      <c r="E161" s="55">
        <v>8</v>
      </c>
    </row>
    <row r="162" spans="1:5" x14ac:dyDescent="0.25">
      <c r="A162" s="54" t="s">
        <v>532</v>
      </c>
      <c r="B162" s="55">
        <v>72</v>
      </c>
      <c r="C162" s="54">
        <v>28</v>
      </c>
      <c r="D162" s="55">
        <v>88</v>
      </c>
      <c r="E162" s="55">
        <v>12</v>
      </c>
    </row>
    <row r="163" spans="1:5" x14ac:dyDescent="0.25">
      <c r="A163" s="54" t="s">
        <v>533</v>
      </c>
      <c r="B163" s="55">
        <v>79</v>
      </c>
      <c r="C163" s="55">
        <v>21</v>
      </c>
      <c r="D163" s="55">
        <v>90</v>
      </c>
      <c r="E163" s="55">
        <v>10</v>
      </c>
    </row>
    <row r="164" spans="1:5" x14ac:dyDescent="0.25">
      <c r="A164" s="54" t="s">
        <v>534</v>
      </c>
      <c r="B164" s="55">
        <v>95</v>
      </c>
      <c r="C164" s="55">
        <v>5</v>
      </c>
      <c r="D164" s="55">
        <v>100</v>
      </c>
      <c r="E164" s="55">
        <v>0</v>
      </c>
    </row>
    <row r="165" spans="1:5" x14ac:dyDescent="0.25">
      <c r="A165" s="54" t="s">
        <v>535</v>
      </c>
      <c r="B165" s="55">
        <v>75</v>
      </c>
      <c r="C165" s="55">
        <v>25</v>
      </c>
      <c r="D165" s="55">
        <v>100</v>
      </c>
      <c r="E165" s="55">
        <v>0</v>
      </c>
    </row>
    <row r="166" spans="1:5" x14ac:dyDescent="0.25">
      <c r="A166" s="54" t="s">
        <v>536</v>
      </c>
      <c r="B166" s="55">
        <v>76</v>
      </c>
      <c r="C166" s="55">
        <v>24</v>
      </c>
      <c r="D166" s="55">
        <v>89</v>
      </c>
      <c r="E166" s="55">
        <v>11</v>
      </c>
    </row>
    <row r="167" spans="1:5" x14ac:dyDescent="0.25">
      <c r="A167" s="54" t="s">
        <v>537</v>
      </c>
      <c r="B167" s="55">
        <v>85</v>
      </c>
      <c r="C167" s="55">
        <v>15</v>
      </c>
      <c r="D167" s="55">
        <v>100</v>
      </c>
      <c r="E167" s="55">
        <v>0</v>
      </c>
    </row>
    <row r="168" spans="1:5" x14ac:dyDescent="0.25">
      <c r="A168" s="54" t="s">
        <v>538</v>
      </c>
      <c r="B168" s="55">
        <v>75</v>
      </c>
      <c r="C168" s="54">
        <v>25</v>
      </c>
      <c r="D168" s="55">
        <v>75</v>
      </c>
      <c r="E168" s="55">
        <v>25</v>
      </c>
    </row>
    <row r="169" spans="1:5" x14ac:dyDescent="0.25">
      <c r="A169" s="54" t="s">
        <v>539</v>
      </c>
      <c r="B169" s="55">
        <v>65</v>
      </c>
      <c r="C169" s="54">
        <v>35</v>
      </c>
      <c r="D169" s="55">
        <v>65</v>
      </c>
      <c r="E169" s="55">
        <v>35</v>
      </c>
    </row>
    <row r="170" spans="1:5" x14ac:dyDescent="0.25">
      <c r="A170" s="54" t="s">
        <v>540</v>
      </c>
      <c r="B170" s="55">
        <v>73</v>
      </c>
      <c r="C170" s="55">
        <v>27</v>
      </c>
      <c r="D170" s="55">
        <v>100</v>
      </c>
      <c r="E170" s="55">
        <v>0</v>
      </c>
    </row>
    <row r="171" spans="1:5" x14ac:dyDescent="0.25">
      <c r="A171" s="54" t="s">
        <v>541</v>
      </c>
      <c r="B171" s="55">
        <v>100</v>
      </c>
      <c r="C171" s="54">
        <v>0</v>
      </c>
      <c r="D171" s="55">
        <v>100</v>
      </c>
      <c r="E171" s="55">
        <v>0</v>
      </c>
    </row>
    <row r="172" spans="1:5" x14ac:dyDescent="0.25">
      <c r="A172" s="54" t="s">
        <v>542</v>
      </c>
      <c r="B172" s="55">
        <v>100</v>
      </c>
      <c r="C172" s="54">
        <v>0</v>
      </c>
      <c r="D172" s="55">
        <v>100</v>
      </c>
      <c r="E172" s="55">
        <v>0</v>
      </c>
    </row>
    <row r="173" spans="1:5" x14ac:dyDescent="0.25">
      <c r="A173" s="54" t="s">
        <v>543</v>
      </c>
      <c r="B173" s="55">
        <v>57</v>
      </c>
      <c r="C173" s="55">
        <v>43</v>
      </c>
      <c r="D173" s="55">
        <v>71</v>
      </c>
      <c r="E173" s="55">
        <v>29</v>
      </c>
    </row>
    <row r="174" spans="1:5" x14ac:dyDescent="0.25">
      <c r="A174" s="163"/>
    </row>
    <row r="179" spans="5:5" x14ac:dyDescent="0.25">
      <c r="E179" s="164"/>
    </row>
    <row r="180" spans="5:5" x14ac:dyDescent="0.25">
      <c r="E180" s="169"/>
    </row>
    <row r="181" spans="5:5" x14ac:dyDescent="0.25">
      <c r="E181" s="164"/>
    </row>
    <row r="182" spans="5:5" x14ac:dyDescent="0.25">
      <c r="E182" s="164"/>
    </row>
    <row r="183" spans="5:5" x14ac:dyDescent="0.25">
      <c r="E183" s="164"/>
    </row>
    <row r="184" spans="5:5" x14ac:dyDescent="0.25">
      <c r="E184" s="164"/>
    </row>
    <row r="185" spans="5:5" x14ac:dyDescent="0.25">
      <c r="E185" s="164"/>
    </row>
    <row r="186" spans="5:5" x14ac:dyDescent="0.25">
      <c r="E186" s="164"/>
    </row>
  </sheetData>
  <pageMargins left="0.7" right="0.7" top="0.75" bottom="0.75" header="0.3" footer="0.3"/>
  <pageSetup scale="1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7"/>
  <sheetViews>
    <sheetView topLeftCell="A153" workbookViewId="0">
      <selection activeCell="A153" sqref="A1:A1048576"/>
    </sheetView>
  </sheetViews>
  <sheetFormatPr defaultRowHeight="15" x14ac:dyDescent="0.25"/>
  <cols>
    <col min="1" max="1" width="37.42578125" style="178" customWidth="1"/>
    <col min="2" max="2" width="10" style="1" customWidth="1"/>
    <col min="3" max="255" width="9.140625" style="1"/>
    <col min="256" max="256" width="49.42578125" style="1" customWidth="1"/>
    <col min="257" max="257" width="49.140625" style="1" customWidth="1"/>
    <col min="258" max="258" width="10" style="1" customWidth="1"/>
    <col min="259" max="511" width="9.140625" style="1"/>
    <col min="512" max="512" width="49.42578125" style="1" customWidth="1"/>
    <col min="513" max="513" width="49.140625" style="1" customWidth="1"/>
    <col min="514" max="514" width="10" style="1" customWidth="1"/>
    <col min="515" max="767" width="9.140625" style="1"/>
    <col min="768" max="768" width="49.42578125" style="1" customWidth="1"/>
    <col min="769" max="769" width="49.140625" style="1" customWidth="1"/>
    <col min="770" max="770" width="10" style="1" customWidth="1"/>
    <col min="771" max="1023" width="9.140625" style="1"/>
    <col min="1024" max="1024" width="49.42578125" style="1" customWidth="1"/>
    <col min="1025" max="1025" width="49.140625" style="1" customWidth="1"/>
    <col min="1026" max="1026" width="10" style="1" customWidth="1"/>
    <col min="1027" max="1279" width="9.140625" style="1"/>
    <col min="1280" max="1280" width="49.42578125" style="1" customWidth="1"/>
    <col min="1281" max="1281" width="49.140625" style="1" customWidth="1"/>
    <col min="1282" max="1282" width="10" style="1" customWidth="1"/>
    <col min="1283" max="1535" width="9.140625" style="1"/>
    <col min="1536" max="1536" width="49.42578125" style="1" customWidth="1"/>
    <col min="1537" max="1537" width="49.140625" style="1" customWidth="1"/>
    <col min="1538" max="1538" width="10" style="1" customWidth="1"/>
    <col min="1539" max="1791" width="9.140625" style="1"/>
    <col min="1792" max="1792" width="49.42578125" style="1" customWidth="1"/>
    <col min="1793" max="1793" width="49.140625" style="1" customWidth="1"/>
    <col min="1794" max="1794" width="10" style="1" customWidth="1"/>
    <col min="1795" max="2047" width="9.140625" style="1"/>
    <col min="2048" max="2048" width="49.42578125" style="1" customWidth="1"/>
    <col min="2049" max="2049" width="49.140625" style="1" customWidth="1"/>
    <col min="2050" max="2050" width="10" style="1" customWidth="1"/>
    <col min="2051" max="2303" width="9.140625" style="1"/>
    <col min="2304" max="2304" width="49.42578125" style="1" customWidth="1"/>
    <col min="2305" max="2305" width="49.140625" style="1" customWidth="1"/>
    <col min="2306" max="2306" width="10" style="1" customWidth="1"/>
    <col min="2307" max="2559" width="9.140625" style="1"/>
    <col min="2560" max="2560" width="49.42578125" style="1" customWidth="1"/>
    <col min="2561" max="2561" width="49.140625" style="1" customWidth="1"/>
    <col min="2562" max="2562" width="10" style="1" customWidth="1"/>
    <col min="2563" max="2815" width="9.140625" style="1"/>
    <col min="2816" max="2816" width="49.42578125" style="1" customWidth="1"/>
    <col min="2817" max="2817" width="49.140625" style="1" customWidth="1"/>
    <col min="2818" max="2818" width="10" style="1" customWidth="1"/>
    <col min="2819" max="3071" width="9.140625" style="1"/>
    <col min="3072" max="3072" width="49.42578125" style="1" customWidth="1"/>
    <col min="3073" max="3073" width="49.140625" style="1" customWidth="1"/>
    <col min="3074" max="3074" width="10" style="1" customWidth="1"/>
    <col min="3075" max="3327" width="9.140625" style="1"/>
    <col min="3328" max="3328" width="49.42578125" style="1" customWidth="1"/>
    <col min="3329" max="3329" width="49.140625" style="1" customWidth="1"/>
    <col min="3330" max="3330" width="10" style="1" customWidth="1"/>
    <col min="3331" max="3583" width="9.140625" style="1"/>
    <col min="3584" max="3584" width="49.42578125" style="1" customWidth="1"/>
    <col min="3585" max="3585" width="49.140625" style="1" customWidth="1"/>
    <col min="3586" max="3586" width="10" style="1" customWidth="1"/>
    <col min="3587" max="3839" width="9.140625" style="1"/>
    <col min="3840" max="3840" width="49.42578125" style="1" customWidth="1"/>
    <col min="3841" max="3841" width="49.140625" style="1" customWidth="1"/>
    <col min="3842" max="3842" width="10" style="1" customWidth="1"/>
    <col min="3843" max="4095" width="9.140625" style="1"/>
    <col min="4096" max="4096" width="49.42578125" style="1" customWidth="1"/>
    <col min="4097" max="4097" width="49.140625" style="1" customWidth="1"/>
    <col min="4098" max="4098" width="10" style="1" customWidth="1"/>
    <col min="4099" max="4351" width="9.140625" style="1"/>
    <col min="4352" max="4352" width="49.42578125" style="1" customWidth="1"/>
    <col min="4353" max="4353" width="49.140625" style="1" customWidth="1"/>
    <col min="4354" max="4354" width="10" style="1" customWidth="1"/>
    <col min="4355" max="4607" width="9.140625" style="1"/>
    <col min="4608" max="4608" width="49.42578125" style="1" customWidth="1"/>
    <col min="4609" max="4609" width="49.140625" style="1" customWidth="1"/>
    <col min="4610" max="4610" width="10" style="1" customWidth="1"/>
    <col min="4611" max="4863" width="9.140625" style="1"/>
    <col min="4864" max="4864" width="49.42578125" style="1" customWidth="1"/>
    <col min="4865" max="4865" width="49.140625" style="1" customWidth="1"/>
    <col min="4866" max="4866" width="10" style="1" customWidth="1"/>
    <col min="4867" max="5119" width="9.140625" style="1"/>
    <col min="5120" max="5120" width="49.42578125" style="1" customWidth="1"/>
    <col min="5121" max="5121" width="49.140625" style="1" customWidth="1"/>
    <col min="5122" max="5122" width="10" style="1" customWidth="1"/>
    <col min="5123" max="5375" width="9.140625" style="1"/>
    <col min="5376" max="5376" width="49.42578125" style="1" customWidth="1"/>
    <col min="5377" max="5377" width="49.140625" style="1" customWidth="1"/>
    <col min="5378" max="5378" width="10" style="1" customWidth="1"/>
    <col min="5379" max="5631" width="9.140625" style="1"/>
    <col min="5632" max="5632" width="49.42578125" style="1" customWidth="1"/>
    <col min="5633" max="5633" width="49.140625" style="1" customWidth="1"/>
    <col min="5634" max="5634" width="10" style="1" customWidth="1"/>
    <col min="5635" max="5887" width="9.140625" style="1"/>
    <col min="5888" max="5888" width="49.42578125" style="1" customWidth="1"/>
    <col min="5889" max="5889" width="49.140625" style="1" customWidth="1"/>
    <col min="5890" max="5890" width="10" style="1" customWidth="1"/>
    <col min="5891" max="6143" width="9.140625" style="1"/>
    <col min="6144" max="6144" width="49.42578125" style="1" customWidth="1"/>
    <col min="6145" max="6145" width="49.140625" style="1" customWidth="1"/>
    <col min="6146" max="6146" width="10" style="1" customWidth="1"/>
    <col min="6147" max="6399" width="9.140625" style="1"/>
    <col min="6400" max="6400" width="49.42578125" style="1" customWidth="1"/>
    <col min="6401" max="6401" width="49.140625" style="1" customWidth="1"/>
    <col min="6402" max="6402" width="10" style="1" customWidth="1"/>
    <col min="6403" max="6655" width="9.140625" style="1"/>
    <col min="6656" max="6656" width="49.42578125" style="1" customWidth="1"/>
    <col min="6657" max="6657" width="49.140625" style="1" customWidth="1"/>
    <col min="6658" max="6658" width="10" style="1" customWidth="1"/>
    <col min="6659" max="6911" width="9.140625" style="1"/>
    <col min="6912" max="6912" width="49.42578125" style="1" customWidth="1"/>
    <col min="6913" max="6913" width="49.140625" style="1" customWidth="1"/>
    <col min="6914" max="6914" width="10" style="1" customWidth="1"/>
    <col min="6915" max="7167" width="9.140625" style="1"/>
    <col min="7168" max="7168" width="49.42578125" style="1" customWidth="1"/>
    <col min="7169" max="7169" width="49.140625" style="1" customWidth="1"/>
    <col min="7170" max="7170" width="10" style="1" customWidth="1"/>
    <col min="7171" max="7423" width="9.140625" style="1"/>
    <col min="7424" max="7424" width="49.42578125" style="1" customWidth="1"/>
    <col min="7425" max="7425" width="49.140625" style="1" customWidth="1"/>
    <col min="7426" max="7426" width="10" style="1" customWidth="1"/>
    <col min="7427" max="7679" width="9.140625" style="1"/>
    <col min="7680" max="7680" width="49.42578125" style="1" customWidth="1"/>
    <col min="7681" max="7681" width="49.140625" style="1" customWidth="1"/>
    <col min="7682" max="7682" width="10" style="1" customWidth="1"/>
    <col min="7683" max="7935" width="9.140625" style="1"/>
    <col min="7936" max="7936" width="49.42578125" style="1" customWidth="1"/>
    <col min="7937" max="7937" width="49.140625" style="1" customWidth="1"/>
    <col min="7938" max="7938" width="10" style="1" customWidth="1"/>
    <col min="7939" max="8191" width="9.140625" style="1"/>
    <col min="8192" max="8192" width="49.42578125" style="1" customWidth="1"/>
    <col min="8193" max="8193" width="49.140625" style="1" customWidth="1"/>
    <col min="8194" max="8194" width="10" style="1" customWidth="1"/>
    <col min="8195" max="8447" width="9.140625" style="1"/>
    <col min="8448" max="8448" width="49.42578125" style="1" customWidth="1"/>
    <col min="8449" max="8449" width="49.140625" style="1" customWidth="1"/>
    <col min="8450" max="8450" width="10" style="1" customWidth="1"/>
    <col min="8451" max="8703" width="9.140625" style="1"/>
    <col min="8704" max="8704" width="49.42578125" style="1" customWidth="1"/>
    <col min="8705" max="8705" width="49.140625" style="1" customWidth="1"/>
    <col min="8706" max="8706" width="10" style="1" customWidth="1"/>
    <col min="8707" max="8959" width="9.140625" style="1"/>
    <col min="8960" max="8960" width="49.42578125" style="1" customWidth="1"/>
    <col min="8961" max="8961" width="49.140625" style="1" customWidth="1"/>
    <col min="8962" max="8962" width="10" style="1" customWidth="1"/>
    <col min="8963" max="9215" width="9.140625" style="1"/>
    <col min="9216" max="9216" width="49.42578125" style="1" customWidth="1"/>
    <col min="9217" max="9217" width="49.140625" style="1" customWidth="1"/>
    <col min="9218" max="9218" width="10" style="1" customWidth="1"/>
    <col min="9219" max="9471" width="9.140625" style="1"/>
    <col min="9472" max="9472" width="49.42578125" style="1" customWidth="1"/>
    <col min="9473" max="9473" width="49.140625" style="1" customWidth="1"/>
    <col min="9474" max="9474" width="10" style="1" customWidth="1"/>
    <col min="9475" max="9727" width="9.140625" style="1"/>
    <col min="9728" max="9728" width="49.42578125" style="1" customWidth="1"/>
    <col min="9729" max="9729" width="49.140625" style="1" customWidth="1"/>
    <col min="9730" max="9730" width="10" style="1" customWidth="1"/>
    <col min="9731" max="9983" width="9.140625" style="1"/>
    <col min="9984" max="9984" width="49.42578125" style="1" customWidth="1"/>
    <col min="9985" max="9985" width="49.140625" style="1" customWidth="1"/>
    <col min="9986" max="9986" width="10" style="1" customWidth="1"/>
    <col min="9987" max="10239" width="9.140625" style="1"/>
    <col min="10240" max="10240" width="49.42578125" style="1" customWidth="1"/>
    <col min="10241" max="10241" width="49.140625" style="1" customWidth="1"/>
    <col min="10242" max="10242" width="10" style="1" customWidth="1"/>
    <col min="10243" max="10495" width="9.140625" style="1"/>
    <col min="10496" max="10496" width="49.42578125" style="1" customWidth="1"/>
    <col min="10497" max="10497" width="49.140625" style="1" customWidth="1"/>
    <col min="10498" max="10498" width="10" style="1" customWidth="1"/>
    <col min="10499" max="10751" width="9.140625" style="1"/>
    <col min="10752" max="10752" width="49.42578125" style="1" customWidth="1"/>
    <col min="10753" max="10753" width="49.140625" style="1" customWidth="1"/>
    <col min="10754" max="10754" width="10" style="1" customWidth="1"/>
    <col min="10755" max="11007" width="9.140625" style="1"/>
    <col min="11008" max="11008" width="49.42578125" style="1" customWidth="1"/>
    <col min="11009" max="11009" width="49.140625" style="1" customWidth="1"/>
    <col min="11010" max="11010" width="10" style="1" customWidth="1"/>
    <col min="11011" max="11263" width="9.140625" style="1"/>
    <col min="11264" max="11264" width="49.42578125" style="1" customWidth="1"/>
    <col min="11265" max="11265" width="49.140625" style="1" customWidth="1"/>
    <col min="11266" max="11266" width="10" style="1" customWidth="1"/>
    <col min="11267" max="11519" width="9.140625" style="1"/>
    <col min="11520" max="11520" width="49.42578125" style="1" customWidth="1"/>
    <col min="11521" max="11521" width="49.140625" style="1" customWidth="1"/>
    <col min="11522" max="11522" width="10" style="1" customWidth="1"/>
    <col min="11523" max="11775" width="9.140625" style="1"/>
    <col min="11776" max="11776" width="49.42578125" style="1" customWidth="1"/>
    <col min="11777" max="11777" width="49.140625" style="1" customWidth="1"/>
    <col min="11778" max="11778" width="10" style="1" customWidth="1"/>
    <col min="11779" max="12031" width="9.140625" style="1"/>
    <col min="12032" max="12032" width="49.42578125" style="1" customWidth="1"/>
    <col min="12033" max="12033" width="49.140625" style="1" customWidth="1"/>
    <col min="12034" max="12034" width="10" style="1" customWidth="1"/>
    <col min="12035" max="12287" width="9.140625" style="1"/>
    <col min="12288" max="12288" width="49.42578125" style="1" customWidth="1"/>
    <col min="12289" max="12289" width="49.140625" style="1" customWidth="1"/>
    <col min="12290" max="12290" width="10" style="1" customWidth="1"/>
    <col min="12291" max="12543" width="9.140625" style="1"/>
    <col min="12544" max="12544" width="49.42578125" style="1" customWidth="1"/>
    <col min="12545" max="12545" width="49.140625" style="1" customWidth="1"/>
    <col min="12546" max="12546" width="10" style="1" customWidth="1"/>
    <col min="12547" max="12799" width="9.140625" style="1"/>
    <col min="12800" max="12800" width="49.42578125" style="1" customWidth="1"/>
    <col min="12801" max="12801" width="49.140625" style="1" customWidth="1"/>
    <col min="12802" max="12802" width="10" style="1" customWidth="1"/>
    <col min="12803" max="13055" width="9.140625" style="1"/>
    <col min="13056" max="13056" width="49.42578125" style="1" customWidth="1"/>
    <col min="13057" max="13057" width="49.140625" style="1" customWidth="1"/>
    <col min="13058" max="13058" width="10" style="1" customWidth="1"/>
    <col min="13059" max="13311" width="9.140625" style="1"/>
    <col min="13312" max="13312" width="49.42578125" style="1" customWidth="1"/>
    <col min="13313" max="13313" width="49.140625" style="1" customWidth="1"/>
    <col min="13314" max="13314" width="10" style="1" customWidth="1"/>
    <col min="13315" max="13567" width="9.140625" style="1"/>
    <col min="13568" max="13568" width="49.42578125" style="1" customWidth="1"/>
    <col min="13569" max="13569" width="49.140625" style="1" customWidth="1"/>
    <col min="13570" max="13570" width="10" style="1" customWidth="1"/>
    <col min="13571" max="13823" width="9.140625" style="1"/>
    <col min="13824" max="13824" width="49.42578125" style="1" customWidth="1"/>
    <col min="13825" max="13825" width="49.140625" style="1" customWidth="1"/>
    <col min="13826" max="13826" width="10" style="1" customWidth="1"/>
    <col min="13827" max="14079" width="9.140625" style="1"/>
    <col min="14080" max="14080" width="49.42578125" style="1" customWidth="1"/>
    <col min="14081" max="14081" width="49.140625" style="1" customWidth="1"/>
    <col min="14082" max="14082" width="10" style="1" customWidth="1"/>
    <col min="14083" max="14335" width="9.140625" style="1"/>
    <col min="14336" max="14336" width="49.42578125" style="1" customWidth="1"/>
    <col min="14337" max="14337" width="49.140625" style="1" customWidth="1"/>
    <col min="14338" max="14338" width="10" style="1" customWidth="1"/>
    <col min="14339" max="14591" width="9.140625" style="1"/>
    <col min="14592" max="14592" width="49.42578125" style="1" customWidth="1"/>
    <col min="14593" max="14593" width="49.140625" style="1" customWidth="1"/>
    <col min="14594" max="14594" width="10" style="1" customWidth="1"/>
    <col min="14595" max="14847" width="9.140625" style="1"/>
    <col min="14848" max="14848" width="49.42578125" style="1" customWidth="1"/>
    <col min="14849" max="14849" width="49.140625" style="1" customWidth="1"/>
    <col min="14850" max="14850" width="10" style="1" customWidth="1"/>
    <col min="14851" max="15103" width="9.140625" style="1"/>
    <col min="15104" max="15104" width="49.42578125" style="1" customWidth="1"/>
    <col min="15105" max="15105" width="49.140625" style="1" customWidth="1"/>
    <col min="15106" max="15106" width="10" style="1" customWidth="1"/>
    <col min="15107" max="15359" width="9.140625" style="1"/>
    <col min="15360" max="15360" width="49.42578125" style="1" customWidth="1"/>
    <col min="15361" max="15361" width="49.140625" style="1" customWidth="1"/>
    <col min="15362" max="15362" width="10" style="1" customWidth="1"/>
    <col min="15363" max="15615" width="9.140625" style="1"/>
    <col min="15616" max="15616" width="49.42578125" style="1" customWidth="1"/>
    <col min="15617" max="15617" width="49.140625" style="1" customWidth="1"/>
    <col min="15618" max="15618" width="10" style="1" customWidth="1"/>
    <col min="15619" max="15871" width="9.140625" style="1"/>
    <col min="15872" max="15872" width="49.42578125" style="1" customWidth="1"/>
    <col min="15873" max="15873" width="49.140625" style="1" customWidth="1"/>
    <col min="15874" max="15874" width="10" style="1" customWidth="1"/>
    <col min="15875" max="16127" width="9.140625" style="1"/>
    <col min="16128" max="16128" width="49.42578125" style="1" customWidth="1"/>
    <col min="16129" max="16129" width="49.140625" style="1" customWidth="1"/>
    <col min="16130" max="16130" width="10" style="1" customWidth="1"/>
    <col min="16131" max="16384" width="9.140625" style="1"/>
  </cols>
  <sheetData>
    <row r="1" spans="1:5" x14ac:dyDescent="0.25">
      <c r="A1" s="176" t="s">
        <v>218</v>
      </c>
    </row>
    <row r="2" spans="1:5" x14ac:dyDescent="0.25">
      <c r="A2" s="177" t="s">
        <v>220</v>
      </c>
    </row>
    <row r="3" spans="1:5" x14ac:dyDescent="0.25">
      <c r="B3" s="9" t="s">
        <v>0</v>
      </c>
      <c r="C3" s="9"/>
      <c r="D3" s="2" t="s">
        <v>213</v>
      </c>
      <c r="E3" s="9"/>
    </row>
    <row r="4" spans="1:5" x14ac:dyDescent="0.25">
      <c r="B4" s="2" t="s">
        <v>1</v>
      </c>
      <c r="C4" s="2" t="s">
        <v>2</v>
      </c>
      <c r="D4" s="2" t="s">
        <v>1</v>
      </c>
      <c r="E4" s="2" t="s">
        <v>2</v>
      </c>
    </row>
    <row r="5" spans="1:5" x14ac:dyDescent="0.25">
      <c r="A5" s="179" t="s">
        <v>4</v>
      </c>
      <c r="B5" s="2" t="s">
        <v>5</v>
      </c>
      <c r="C5" s="2" t="s">
        <v>6</v>
      </c>
      <c r="D5" s="2" t="s">
        <v>7</v>
      </c>
      <c r="E5" s="2" t="s">
        <v>8</v>
      </c>
    </row>
    <row r="6" spans="1:5" x14ac:dyDescent="0.25">
      <c r="A6" s="179"/>
      <c r="B6" s="2"/>
      <c r="C6" s="2"/>
      <c r="D6" s="2"/>
      <c r="E6" s="2"/>
    </row>
    <row r="7" spans="1:5" x14ac:dyDescent="0.25">
      <c r="A7" s="178" t="s">
        <v>374</v>
      </c>
      <c r="B7" s="1">
        <v>74</v>
      </c>
      <c r="C7" s="1">
        <v>26</v>
      </c>
      <c r="D7" s="1">
        <v>86</v>
      </c>
      <c r="E7" s="1">
        <v>14</v>
      </c>
    </row>
    <row r="8" spans="1:5" x14ac:dyDescent="0.25">
      <c r="A8" s="178" t="s">
        <v>375</v>
      </c>
      <c r="B8" s="3">
        <v>100</v>
      </c>
      <c r="C8" s="3">
        <v>0</v>
      </c>
      <c r="D8" s="3">
        <v>100</v>
      </c>
      <c r="E8" s="3">
        <v>0</v>
      </c>
    </row>
    <row r="9" spans="1:5" x14ac:dyDescent="0.25">
      <c r="A9" s="178" t="s">
        <v>376</v>
      </c>
      <c r="B9" s="3">
        <v>97</v>
      </c>
      <c r="C9" s="3">
        <v>3</v>
      </c>
      <c r="D9" s="3">
        <v>92</v>
      </c>
      <c r="E9" s="3">
        <v>8</v>
      </c>
    </row>
    <row r="10" spans="1:5" x14ac:dyDescent="0.25">
      <c r="A10" s="178" t="s">
        <v>377</v>
      </c>
      <c r="B10" s="3">
        <v>92</v>
      </c>
      <c r="C10" s="3">
        <v>8</v>
      </c>
      <c r="D10" s="3">
        <v>100</v>
      </c>
      <c r="E10" s="3">
        <v>0</v>
      </c>
    </row>
    <row r="11" spans="1:5" x14ac:dyDescent="0.25">
      <c r="A11" s="178" t="s">
        <v>378</v>
      </c>
      <c r="B11" s="3">
        <v>73</v>
      </c>
      <c r="C11" s="3">
        <v>27</v>
      </c>
      <c r="D11" s="3">
        <v>96</v>
      </c>
      <c r="E11" s="3">
        <v>4</v>
      </c>
    </row>
    <row r="12" spans="1:5" x14ac:dyDescent="0.25">
      <c r="A12" s="178" t="s">
        <v>379</v>
      </c>
      <c r="B12" s="3">
        <v>75</v>
      </c>
      <c r="C12" s="3">
        <v>25</v>
      </c>
      <c r="D12" s="3">
        <v>91</v>
      </c>
      <c r="E12" s="3">
        <v>21</v>
      </c>
    </row>
    <row r="13" spans="1:5" x14ac:dyDescent="0.25">
      <c r="A13" s="178" t="s">
        <v>380</v>
      </c>
      <c r="B13" s="3">
        <v>80</v>
      </c>
      <c r="C13" s="3">
        <v>20</v>
      </c>
      <c r="D13" s="3">
        <v>100</v>
      </c>
      <c r="E13" s="3">
        <v>0</v>
      </c>
    </row>
    <row r="14" spans="1:5" x14ac:dyDescent="0.25">
      <c r="A14" s="178" t="s">
        <v>381</v>
      </c>
      <c r="B14" s="3">
        <v>55</v>
      </c>
      <c r="C14" s="3">
        <v>45</v>
      </c>
      <c r="D14" s="3">
        <v>56</v>
      </c>
      <c r="E14" s="3">
        <v>44</v>
      </c>
    </row>
    <row r="15" spans="1:5" x14ac:dyDescent="0.25">
      <c r="A15" s="178" t="s">
        <v>382</v>
      </c>
      <c r="B15" s="3">
        <v>74</v>
      </c>
      <c r="C15" s="3">
        <v>26</v>
      </c>
      <c r="D15" s="3">
        <v>89</v>
      </c>
      <c r="E15" s="3">
        <v>11</v>
      </c>
    </row>
    <row r="16" spans="1:5" x14ac:dyDescent="0.25">
      <c r="A16" s="178" t="s">
        <v>383</v>
      </c>
      <c r="B16" s="3">
        <v>52</v>
      </c>
      <c r="C16" s="3">
        <v>48</v>
      </c>
      <c r="D16" s="3">
        <v>60</v>
      </c>
      <c r="E16" s="3">
        <v>40</v>
      </c>
    </row>
    <row r="17" spans="1:5" x14ac:dyDescent="0.25">
      <c r="A17" s="178" t="s">
        <v>384</v>
      </c>
      <c r="B17" s="3">
        <v>86</v>
      </c>
      <c r="C17" s="3">
        <v>14</v>
      </c>
      <c r="D17" s="3">
        <v>93</v>
      </c>
      <c r="E17" s="3">
        <v>7</v>
      </c>
    </row>
    <row r="18" spans="1:5" x14ac:dyDescent="0.25">
      <c r="A18" s="178" t="s">
        <v>385</v>
      </c>
      <c r="B18" s="3">
        <v>64</v>
      </c>
      <c r="C18" s="3">
        <v>36</v>
      </c>
      <c r="D18" s="3">
        <v>86</v>
      </c>
      <c r="E18" s="3">
        <v>14</v>
      </c>
    </row>
    <row r="19" spans="1:5" x14ac:dyDescent="0.25">
      <c r="A19" s="178" t="s">
        <v>386</v>
      </c>
      <c r="B19" s="3">
        <v>65</v>
      </c>
      <c r="C19" s="3">
        <v>35</v>
      </c>
      <c r="D19" s="3">
        <v>52</v>
      </c>
      <c r="E19" s="3">
        <v>48</v>
      </c>
    </row>
    <row r="20" spans="1:5" x14ac:dyDescent="0.25">
      <c r="A20" s="178" t="s">
        <v>387</v>
      </c>
      <c r="B20" s="3">
        <v>71</v>
      </c>
      <c r="C20" s="3">
        <v>29</v>
      </c>
      <c r="D20" s="3">
        <v>86</v>
      </c>
      <c r="E20" s="3">
        <v>14</v>
      </c>
    </row>
    <row r="21" spans="1:5" x14ac:dyDescent="0.25">
      <c r="A21" s="178" t="s">
        <v>388</v>
      </c>
      <c r="B21" s="3">
        <v>88</v>
      </c>
      <c r="C21" s="3">
        <v>12</v>
      </c>
      <c r="D21" s="3">
        <v>79</v>
      </c>
      <c r="E21" s="3">
        <v>21</v>
      </c>
    </row>
    <row r="22" spans="1:5" x14ac:dyDescent="0.25">
      <c r="A22" s="178" t="s">
        <v>389</v>
      </c>
      <c r="B22" s="3">
        <v>58</v>
      </c>
      <c r="C22" s="3">
        <v>42</v>
      </c>
      <c r="D22" s="3">
        <v>65</v>
      </c>
      <c r="E22" s="3">
        <v>35</v>
      </c>
    </row>
    <row r="23" spans="1:5" x14ac:dyDescent="0.25">
      <c r="A23" s="178" t="s">
        <v>390</v>
      </c>
      <c r="B23" s="3">
        <v>96</v>
      </c>
      <c r="C23" s="3">
        <v>4</v>
      </c>
      <c r="D23" s="3">
        <v>100</v>
      </c>
      <c r="E23" s="3">
        <v>0</v>
      </c>
    </row>
    <row r="24" spans="1:5" x14ac:dyDescent="0.25">
      <c r="A24" s="178" t="s">
        <v>391</v>
      </c>
      <c r="B24" s="1">
        <v>80</v>
      </c>
      <c r="C24" s="1">
        <v>20</v>
      </c>
      <c r="D24" s="1">
        <v>93</v>
      </c>
      <c r="E24" s="1">
        <v>7</v>
      </c>
    </row>
    <row r="25" spans="1:5" x14ac:dyDescent="0.25">
      <c r="A25" s="178" t="s">
        <v>392</v>
      </c>
      <c r="B25" s="3">
        <v>80</v>
      </c>
      <c r="C25" s="3">
        <v>20</v>
      </c>
      <c r="D25" s="3">
        <v>100</v>
      </c>
      <c r="E25" s="3">
        <v>0</v>
      </c>
    </row>
    <row r="26" spans="1:5" x14ac:dyDescent="0.25">
      <c r="A26" s="178" t="s">
        <v>393</v>
      </c>
      <c r="B26" s="3">
        <v>65</v>
      </c>
      <c r="C26" s="3">
        <v>35</v>
      </c>
      <c r="D26" s="3">
        <v>65</v>
      </c>
      <c r="E26" s="3">
        <v>35</v>
      </c>
    </row>
    <row r="27" spans="1:5" x14ac:dyDescent="0.25">
      <c r="A27" s="178" t="s">
        <v>394</v>
      </c>
      <c r="B27" s="3">
        <v>65</v>
      </c>
      <c r="C27" s="3">
        <v>35</v>
      </c>
      <c r="D27" s="3">
        <v>67</v>
      </c>
      <c r="E27" s="3">
        <v>33</v>
      </c>
    </row>
    <row r="28" spans="1:5" x14ac:dyDescent="0.25">
      <c r="A28" s="178" t="s">
        <v>395</v>
      </c>
      <c r="B28" s="3">
        <v>84</v>
      </c>
      <c r="C28" s="3">
        <v>16</v>
      </c>
      <c r="D28" s="3">
        <v>100</v>
      </c>
      <c r="E28" s="3">
        <v>0</v>
      </c>
    </row>
    <row r="29" spans="1:5" x14ac:dyDescent="0.25">
      <c r="A29" s="178" t="s">
        <v>396</v>
      </c>
      <c r="B29" s="3">
        <v>83</v>
      </c>
      <c r="C29" s="3">
        <v>17</v>
      </c>
      <c r="D29" s="3">
        <v>89</v>
      </c>
      <c r="E29" s="3">
        <v>11</v>
      </c>
    </row>
    <row r="30" spans="1:5" x14ac:dyDescent="0.25">
      <c r="A30" s="178" t="s">
        <v>397</v>
      </c>
      <c r="B30" s="3">
        <v>65</v>
      </c>
      <c r="C30" s="3">
        <v>35</v>
      </c>
      <c r="D30" s="3">
        <v>80</v>
      </c>
      <c r="E30" s="3">
        <v>20</v>
      </c>
    </row>
    <row r="31" spans="1:5" x14ac:dyDescent="0.25">
      <c r="A31" s="178" t="s">
        <v>398</v>
      </c>
      <c r="B31" s="1">
        <v>91</v>
      </c>
      <c r="C31" s="1">
        <v>9</v>
      </c>
      <c r="D31" s="1">
        <v>90</v>
      </c>
      <c r="E31" s="1">
        <v>10</v>
      </c>
    </row>
    <row r="32" spans="1:5" x14ac:dyDescent="0.25">
      <c r="A32" s="178" t="s">
        <v>399</v>
      </c>
      <c r="B32" s="3">
        <v>74</v>
      </c>
      <c r="C32" s="3">
        <v>26</v>
      </c>
      <c r="D32" s="3">
        <v>74</v>
      </c>
      <c r="E32" s="3">
        <v>26</v>
      </c>
    </row>
    <row r="33" spans="1:5" x14ac:dyDescent="0.25">
      <c r="A33" s="178" t="s">
        <v>400</v>
      </c>
      <c r="B33" s="3">
        <v>68</v>
      </c>
      <c r="C33" s="3">
        <v>32</v>
      </c>
      <c r="D33" s="3">
        <v>86</v>
      </c>
      <c r="E33" s="3">
        <v>14</v>
      </c>
    </row>
    <row r="34" spans="1:5" x14ac:dyDescent="0.25">
      <c r="A34" s="178" t="s">
        <v>401</v>
      </c>
      <c r="B34" s="3">
        <v>86</v>
      </c>
      <c r="C34" s="3">
        <v>14</v>
      </c>
      <c r="D34" s="3">
        <v>100</v>
      </c>
      <c r="E34" s="3">
        <v>0</v>
      </c>
    </row>
    <row r="35" spans="1:5" x14ac:dyDescent="0.25">
      <c r="A35" s="178" t="s">
        <v>402</v>
      </c>
      <c r="B35" s="3">
        <v>67</v>
      </c>
      <c r="C35" s="3">
        <v>33</v>
      </c>
      <c r="D35" s="3">
        <v>68</v>
      </c>
      <c r="E35" s="3">
        <v>47</v>
      </c>
    </row>
    <row r="36" spans="1:5" x14ac:dyDescent="0.25">
      <c r="A36" s="178" t="s">
        <v>403</v>
      </c>
      <c r="B36" s="3">
        <v>45</v>
      </c>
      <c r="C36" s="3">
        <v>55</v>
      </c>
      <c r="D36" s="3">
        <v>50</v>
      </c>
      <c r="E36" s="3">
        <v>50</v>
      </c>
    </row>
    <row r="37" spans="1:5" x14ac:dyDescent="0.25">
      <c r="A37" s="178" t="s">
        <v>404</v>
      </c>
      <c r="B37" s="3">
        <v>56</v>
      </c>
      <c r="C37" s="3">
        <v>44</v>
      </c>
      <c r="D37" s="3">
        <v>71</v>
      </c>
      <c r="E37" s="3">
        <v>29</v>
      </c>
    </row>
    <row r="38" spans="1:5" x14ac:dyDescent="0.25">
      <c r="A38" s="178" t="s">
        <v>405</v>
      </c>
      <c r="B38" s="3">
        <v>86</v>
      </c>
      <c r="C38" s="3">
        <v>14</v>
      </c>
      <c r="D38" s="3">
        <v>87</v>
      </c>
      <c r="E38" s="3">
        <v>13</v>
      </c>
    </row>
    <row r="39" spans="1:5" x14ac:dyDescent="0.25">
      <c r="A39" s="178" t="s">
        <v>406</v>
      </c>
      <c r="B39" s="3">
        <v>67</v>
      </c>
      <c r="C39" s="3">
        <v>33</v>
      </c>
      <c r="D39" s="3">
        <v>75</v>
      </c>
      <c r="E39" s="3">
        <v>25</v>
      </c>
    </row>
    <row r="40" spans="1:5" x14ac:dyDescent="0.25">
      <c r="A40" s="178" t="s">
        <v>407</v>
      </c>
      <c r="B40" s="3">
        <v>42</v>
      </c>
      <c r="C40" s="3">
        <v>58</v>
      </c>
      <c r="D40" s="3">
        <v>47</v>
      </c>
      <c r="E40" s="3">
        <v>53</v>
      </c>
    </row>
    <row r="41" spans="1:5" x14ac:dyDescent="0.25">
      <c r="A41" s="178" t="s">
        <v>408</v>
      </c>
      <c r="B41" s="1">
        <v>100</v>
      </c>
      <c r="C41" s="1">
        <v>0</v>
      </c>
      <c r="D41" s="1">
        <v>100</v>
      </c>
      <c r="E41" s="1">
        <v>0</v>
      </c>
    </row>
    <row r="42" spans="1:5" x14ac:dyDescent="0.25">
      <c r="A42" s="178" t="s">
        <v>409</v>
      </c>
      <c r="B42" s="1">
        <v>90</v>
      </c>
      <c r="C42" s="1">
        <v>10</v>
      </c>
      <c r="D42" s="1">
        <v>100</v>
      </c>
      <c r="E42" s="1">
        <v>0</v>
      </c>
    </row>
    <row r="43" spans="1:5" x14ac:dyDescent="0.25">
      <c r="A43" s="178" t="s">
        <v>410</v>
      </c>
      <c r="B43" s="3">
        <v>58</v>
      </c>
      <c r="C43" s="3">
        <v>42</v>
      </c>
      <c r="D43" s="3">
        <v>73</v>
      </c>
      <c r="E43" s="3">
        <v>27</v>
      </c>
    </row>
    <row r="44" spans="1:5" x14ac:dyDescent="0.25">
      <c r="A44" s="178" t="s">
        <v>411</v>
      </c>
      <c r="B44" s="1">
        <v>67</v>
      </c>
      <c r="C44" s="1">
        <v>33</v>
      </c>
      <c r="D44" s="1">
        <v>56</v>
      </c>
      <c r="E44" s="1">
        <v>44</v>
      </c>
    </row>
    <row r="45" spans="1:5" x14ac:dyDescent="0.25">
      <c r="A45" s="178" t="s">
        <v>412</v>
      </c>
      <c r="B45" s="1">
        <v>75</v>
      </c>
      <c r="C45" s="1">
        <v>25</v>
      </c>
      <c r="D45" s="1">
        <v>88</v>
      </c>
      <c r="E45" s="1">
        <v>12</v>
      </c>
    </row>
    <row r="46" spans="1:5" x14ac:dyDescent="0.25">
      <c r="A46" s="178" t="s">
        <v>413</v>
      </c>
      <c r="B46" s="3">
        <v>56</v>
      </c>
      <c r="C46" s="3">
        <v>44</v>
      </c>
      <c r="D46" s="3">
        <v>46</v>
      </c>
      <c r="E46" s="3">
        <v>54</v>
      </c>
    </row>
    <row r="47" spans="1:5" x14ac:dyDescent="0.25">
      <c r="A47" s="178" t="s">
        <v>414</v>
      </c>
      <c r="B47" s="3">
        <v>62</v>
      </c>
      <c r="C47" s="3">
        <v>38</v>
      </c>
      <c r="D47" s="3">
        <v>73</v>
      </c>
      <c r="E47" s="3">
        <v>27</v>
      </c>
    </row>
    <row r="48" spans="1:5" x14ac:dyDescent="0.25">
      <c r="A48" s="178" t="s">
        <v>415</v>
      </c>
      <c r="B48" s="1">
        <v>50</v>
      </c>
      <c r="C48" s="1">
        <v>50</v>
      </c>
      <c r="D48" s="1">
        <v>53</v>
      </c>
      <c r="E48" s="1">
        <v>47</v>
      </c>
    </row>
    <row r="49" spans="1:5" x14ac:dyDescent="0.25">
      <c r="A49" s="178" t="s">
        <v>416</v>
      </c>
      <c r="B49" s="3">
        <v>64</v>
      </c>
      <c r="C49" s="3">
        <v>36</v>
      </c>
      <c r="D49" s="3">
        <v>74</v>
      </c>
      <c r="E49" s="3">
        <v>26</v>
      </c>
    </row>
    <row r="50" spans="1:5" x14ac:dyDescent="0.25">
      <c r="A50" s="178" t="s">
        <v>417</v>
      </c>
      <c r="B50" s="3">
        <v>100</v>
      </c>
      <c r="C50" s="3">
        <v>0</v>
      </c>
      <c r="D50" s="3">
        <v>100</v>
      </c>
      <c r="E50" s="3">
        <v>0</v>
      </c>
    </row>
    <row r="51" spans="1:5" x14ac:dyDescent="0.25">
      <c r="A51" s="178" t="s">
        <v>418</v>
      </c>
      <c r="B51" s="3">
        <v>41</v>
      </c>
      <c r="C51" s="3">
        <v>59</v>
      </c>
      <c r="D51" s="3">
        <v>53</v>
      </c>
      <c r="E51" s="3">
        <v>47</v>
      </c>
    </row>
    <row r="52" spans="1:5" x14ac:dyDescent="0.25">
      <c r="A52" s="178" t="s">
        <v>419</v>
      </c>
      <c r="B52" s="3">
        <v>68</v>
      </c>
      <c r="C52" s="3">
        <v>32</v>
      </c>
      <c r="D52" s="3">
        <v>64</v>
      </c>
      <c r="E52" s="3">
        <v>36</v>
      </c>
    </row>
    <row r="53" spans="1:5" x14ac:dyDescent="0.25">
      <c r="A53" s="178" t="s">
        <v>420</v>
      </c>
      <c r="B53" s="3">
        <v>73</v>
      </c>
      <c r="C53" s="3">
        <v>27</v>
      </c>
      <c r="D53" s="3">
        <v>84</v>
      </c>
      <c r="E53" s="3">
        <v>16</v>
      </c>
    </row>
    <row r="54" spans="1:5" x14ac:dyDescent="0.25">
      <c r="A54" s="178" t="s">
        <v>421</v>
      </c>
      <c r="B54" s="3">
        <v>62</v>
      </c>
      <c r="C54" s="3">
        <v>38</v>
      </c>
      <c r="D54" s="3">
        <v>100</v>
      </c>
      <c r="E54" s="3">
        <v>0</v>
      </c>
    </row>
    <row r="55" spans="1:5" x14ac:dyDescent="0.25">
      <c r="A55" s="178" t="s">
        <v>422</v>
      </c>
      <c r="B55" s="3">
        <v>62</v>
      </c>
      <c r="C55" s="3">
        <v>38</v>
      </c>
      <c r="D55" s="3">
        <v>77</v>
      </c>
      <c r="E55" s="3">
        <v>23</v>
      </c>
    </row>
    <row r="56" spans="1:5" x14ac:dyDescent="0.25">
      <c r="A56" s="178" t="s">
        <v>423</v>
      </c>
      <c r="B56" s="3">
        <v>29</v>
      </c>
      <c r="C56" s="3">
        <v>71</v>
      </c>
      <c r="D56" s="3">
        <v>25</v>
      </c>
      <c r="E56" s="3">
        <v>75</v>
      </c>
    </row>
    <row r="57" spans="1:5" x14ac:dyDescent="0.25">
      <c r="A57" s="178" t="s">
        <v>424</v>
      </c>
      <c r="B57" s="3">
        <v>84</v>
      </c>
      <c r="C57" s="3">
        <v>16</v>
      </c>
      <c r="D57" s="3">
        <v>100</v>
      </c>
      <c r="E57" s="3">
        <v>0</v>
      </c>
    </row>
    <row r="58" spans="1:5" x14ac:dyDescent="0.25">
      <c r="A58" s="178" t="s">
        <v>425</v>
      </c>
      <c r="B58" s="3">
        <v>90</v>
      </c>
      <c r="C58" s="3">
        <v>10</v>
      </c>
      <c r="D58" s="3">
        <v>100</v>
      </c>
      <c r="E58" s="3">
        <v>0</v>
      </c>
    </row>
    <row r="59" spans="1:5" x14ac:dyDescent="0.25">
      <c r="A59" s="178" t="s">
        <v>426</v>
      </c>
      <c r="B59" s="1">
        <v>100</v>
      </c>
      <c r="C59" s="1">
        <v>0</v>
      </c>
      <c r="D59" s="1">
        <v>100</v>
      </c>
      <c r="E59" s="1">
        <v>0</v>
      </c>
    </row>
    <row r="60" spans="1:5" x14ac:dyDescent="0.25">
      <c r="A60" s="178" t="s">
        <v>427</v>
      </c>
      <c r="B60" s="1">
        <v>100</v>
      </c>
      <c r="C60" s="1">
        <v>0</v>
      </c>
      <c r="D60" s="1">
        <v>100</v>
      </c>
      <c r="E60" s="1">
        <v>0</v>
      </c>
    </row>
    <row r="61" spans="1:5" x14ac:dyDescent="0.25">
      <c r="A61" s="178" t="s">
        <v>428</v>
      </c>
      <c r="B61" s="3">
        <v>87</v>
      </c>
      <c r="C61" s="3">
        <v>13</v>
      </c>
      <c r="D61" s="3">
        <v>87</v>
      </c>
      <c r="E61" s="3">
        <v>13</v>
      </c>
    </row>
    <row r="62" spans="1:5" x14ac:dyDescent="0.25">
      <c r="A62" s="178" t="s">
        <v>429</v>
      </c>
      <c r="B62" s="1">
        <v>80</v>
      </c>
      <c r="C62" s="1">
        <v>20</v>
      </c>
      <c r="D62" s="1">
        <v>86</v>
      </c>
      <c r="E62" s="1">
        <v>14</v>
      </c>
    </row>
    <row r="63" spans="1:5" x14ac:dyDescent="0.25">
      <c r="A63" s="178" t="s">
        <v>430</v>
      </c>
      <c r="B63" s="1">
        <v>76</v>
      </c>
      <c r="C63" s="1">
        <v>24</v>
      </c>
      <c r="D63" s="1">
        <v>83</v>
      </c>
      <c r="E63" s="1">
        <v>17</v>
      </c>
    </row>
    <row r="64" spans="1:5" x14ac:dyDescent="0.25">
      <c r="A64" s="178" t="s">
        <v>431</v>
      </c>
      <c r="B64" s="3">
        <v>90</v>
      </c>
      <c r="C64" s="3">
        <v>10</v>
      </c>
      <c r="D64" s="3">
        <v>89</v>
      </c>
      <c r="E64" s="3">
        <v>11</v>
      </c>
    </row>
    <row r="65" spans="1:5" x14ac:dyDescent="0.25">
      <c r="A65" s="178" t="s">
        <v>432</v>
      </c>
      <c r="B65" s="3">
        <v>85</v>
      </c>
      <c r="C65" s="3">
        <v>15</v>
      </c>
      <c r="D65" s="3">
        <v>85</v>
      </c>
      <c r="E65" s="3">
        <v>15</v>
      </c>
    </row>
    <row r="66" spans="1:5" x14ac:dyDescent="0.25">
      <c r="A66" s="178" t="s">
        <v>433</v>
      </c>
      <c r="B66" s="3">
        <v>90</v>
      </c>
      <c r="C66" s="3">
        <v>10</v>
      </c>
      <c r="D66" s="3">
        <v>90</v>
      </c>
      <c r="E66" s="3">
        <v>10</v>
      </c>
    </row>
    <row r="67" spans="1:5" x14ac:dyDescent="0.25">
      <c r="A67" s="178" t="s">
        <v>434</v>
      </c>
      <c r="B67" s="3">
        <v>61</v>
      </c>
      <c r="C67" s="3">
        <v>39</v>
      </c>
      <c r="D67" s="3">
        <v>62</v>
      </c>
      <c r="E67" s="3">
        <v>38</v>
      </c>
    </row>
    <row r="68" spans="1:5" x14ac:dyDescent="0.25">
      <c r="A68" s="178" t="s">
        <v>435</v>
      </c>
      <c r="B68" s="3">
        <v>100</v>
      </c>
      <c r="C68" s="3">
        <v>100</v>
      </c>
      <c r="D68" s="3">
        <v>100</v>
      </c>
      <c r="E68" s="3">
        <v>100</v>
      </c>
    </row>
    <row r="69" spans="1:5" x14ac:dyDescent="0.25">
      <c r="A69" s="178" t="s">
        <v>436</v>
      </c>
      <c r="B69" s="1">
        <v>56</v>
      </c>
      <c r="C69" s="1">
        <v>44</v>
      </c>
      <c r="D69" s="1">
        <v>59</v>
      </c>
      <c r="E69" s="1">
        <v>41</v>
      </c>
    </row>
    <row r="70" spans="1:5" x14ac:dyDescent="0.25">
      <c r="A70" s="178" t="s">
        <v>437</v>
      </c>
      <c r="B70" s="3">
        <v>74</v>
      </c>
      <c r="C70" s="3">
        <v>26</v>
      </c>
      <c r="D70" s="3">
        <v>82</v>
      </c>
      <c r="E70" s="3">
        <v>18</v>
      </c>
    </row>
    <row r="71" spans="1:5" x14ac:dyDescent="0.25">
      <c r="A71" s="178" t="s">
        <v>438</v>
      </c>
      <c r="B71" s="3">
        <v>100</v>
      </c>
      <c r="C71" s="3">
        <v>0</v>
      </c>
      <c r="D71" s="3">
        <v>100</v>
      </c>
      <c r="E71" s="3">
        <v>0</v>
      </c>
    </row>
    <row r="72" spans="1:5" x14ac:dyDescent="0.25">
      <c r="A72" s="178" t="s">
        <v>439</v>
      </c>
      <c r="B72" s="3">
        <v>70</v>
      </c>
      <c r="C72" s="3">
        <v>30</v>
      </c>
      <c r="D72" s="3">
        <v>79</v>
      </c>
      <c r="E72" s="3">
        <v>29</v>
      </c>
    </row>
    <row r="73" spans="1:5" x14ac:dyDescent="0.25">
      <c r="A73" s="178" t="s">
        <v>440</v>
      </c>
      <c r="B73" s="3">
        <v>89</v>
      </c>
      <c r="C73" s="3">
        <v>11</v>
      </c>
      <c r="D73" s="3">
        <v>89</v>
      </c>
      <c r="E73" s="3">
        <v>11</v>
      </c>
    </row>
    <row r="74" spans="1:5" x14ac:dyDescent="0.25">
      <c r="A74" s="178" t="s">
        <v>441</v>
      </c>
      <c r="B74" s="3">
        <v>66</v>
      </c>
      <c r="C74" s="3">
        <v>34</v>
      </c>
      <c r="D74" s="3">
        <v>80</v>
      </c>
      <c r="E74" s="3">
        <v>20</v>
      </c>
    </row>
    <row r="75" spans="1:5" x14ac:dyDescent="0.25">
      <c r="A75" s="178" t="s">
        <v>442</v>
      </c>
      <c r="B75" s="3">
        <v>70</v>
      </c>
      <c r="C75" s="3">
        <v>30</v>
      </c>
      <c r="D75" s="3">
        <v>76</v>
      </c>
      <c r="E75" s="3">
        <v>23</v>
      </c>
    </row>
    <row r="76" spans="1:5" x14ac:dyDescent="0.25">
      <c r="A76" s="178" t="s">
        <v>443</v>
      </c>
      <c r="B76" s="3">
        <v>81</v>
      </c>
      <c r="C76" s="3">
        <v>19</v>
      </c>
      <c r="D76" s="3">
        <v>79</v>
      </c>
      <c r="E76" s="3">
        <v>21</v>
      </c>
    </row>
    <row r="77" spans="1:5" x14ac:dyDescent="0.25">
      <c r="A77" s="178" t="s">
        <v>444</v>
      </c>
      <c r="B77" s="3">
        <v>97</v>
      </c>
      <c r="C77" s="3">
        <v>3</v>
      </c>
      <c r="D77" s="3">
        <v>100</v>
      </c>
      <c r="E77" s="3">
        <v>0</v>
      </c>
    </row>
    <row r="78" spans="1:5" x14ac:dyDescent="0.25">
      <c r="A78" s="178" t="s">
        <v>445</v>
      </c>
      <c r="B78" s="3">
        <v>83</v>
      </c>
      <c r="C78" s="3">
        <v>17</v>
      </c>
      <c r="D78" s="3">
        <v>91</v>
      </c>
      <c r="E78" s="3">
        <v>9</v>
      </c>
    </row>
    <row r="79" spans="1:5" x14ac:dyDescent="0.25">
      <c r="A79" s="178" t="s">
        <v>446</v>
      </c>
      <c r="B79" s="3">
        <v>82</v>
      </c>
      <c r="C79" s="3">
        <v>18</v>
      </c>
      <c r="D79" s="3">
        <v>86</v>
      </c>
      <c r="E79" s="3">
        <v>14</v>
      </c>
    </row>
    <row r="80" spans="1:5" x14ac:dyDescent="0.25">
      <c r="A80" s="178" t="s">
        <v>447</v>
      </c>
      <c r="B80" s="3">
        <v>81</v>
      </c>
      <c r="C80" s="3">
        <v>19</v>
      </c>
      <c r="D80" s="3">
        <v>100</v>
      </c>
      <c r="E80" s="3">
        <v>0</v>
      </c>
    </row>
    <row r="81" spans="1:5" x14ac:dyDescent="0.25">
      <c r="A81" s="178" t="s">
        <v>448</v>
      </c>
      <c r="B81" s="3">
        <v>70</v>
      </c>
      <c r="C81" s="3">
        <v>30</v>
      </c>
      <c r="D81" s="3">
        <v>80</v>
      </c>
      <c r="E81" s="3">
        <v>20</v>
      </c>
    </row>
    <row r="82" spans="1:5" x14ac:dyDescent="0.25">
      <c r="A82" s="178" t="s">
        <v>449</v>
      </c>
      <c r="B82" s="3">
        <v>88</v>
      </c>
      <c r="C82" s="3">
        <v>12</v>
      </c>
      <c r="D82" s="3">
        <v>100</v>
      </c>
      <c r="E82" s="3">
        <v>0</v>
      </c>
    </row>
    <row r="83" spans="1:5" x14ac:dyDescent="0.25">
      <c r="A83" s="178" t="s">
        <v>450</v>
      </c>
      <c r="B83" s="3">
        <v>73</v>
      </c>
      <c r="C83" s="3">
        <v>27</v>
      </c>
      <c r="D83" s="3">
        <v>94</v>
      </c>
      <c r="E83" s="3">
        <v>6</v>
      </c>
    </row>
    <row r="84" spans="1:5" x14ac:dyDescent="0.25">
      <c r="A84" s="178" t="s">
        <v>451</v>
      </c>
      <c r="B84" s="3">
        <v>100</v>
      </c>
      <c r="C84" s="3">
        <v>0</v>
      </c>
      <c r="D84" s="3">
        <v>100</v>
      </c>
      <c r="E84" s="3">
        <v>0</v>
      </c>
    </row>
    <row r="85" spans="1:5" x14ac:dyDescent="0.25">
      <c r="A85" s="178" t="s">
        <v>452</v>
      </c>
      <c r="B85" s="3">
        <v>75</v>
      </c>
      <c r="C85" s="3">
        <v>25</v>
      </c>
      <c r="D85" s="3">
        <v>72</v>
      </c>
      <c r="E85" s="3">
        <v>28</v>
      </c>
    </row>
    <row r="86" spans="1:5" x14ac:dyDescent="0.25">
      <c r="A86" s="178" t="s">
        <v>453</v>
      </c>
      <c r="B86" s="3">
        <v>80</v>
      </c>
      <c r="C86" s="3">
        <v>20</v>
      </c>
      <c r="D86" s="3">
        <v>83</v>
      </c>
      <c r="E86" s="3">
        <v>17</v>
      </c>
    </row>
    <row r="87" spans="1:5" x14ac:dyDescent="0.25">
      <c r="A87" s="178" t="s">
        <v>454</v>
      </c>
      <c r="B87" s="3">
        <v>72</v>
      </c>
      <c r="C87" s="3">
        <v>28</v>
      </c>
      <c r="D87" s="3">
        <v>72</v>
      </c>
      <c r="E87" s="3">
        <v>28</v>
      </c>
    </row>
    <row r="88" spans="1:5" x14ac:dyDescent="0.25">
      <c r="A88" s="178" t="s">
        <v>455</v>
      </c>
      <c r="B88" s="3">
        <v>91</v>
      </c>
      <c r="C88" s="3">
        <v>9</v>
      </c>
      <c r="D88" s="3">
        <v>100</v>
      </c>
      <c r="E88" s="3">
        <v>0</v>
      </c>
    </row>
    <row r="89" spans="1:5" x14ac:dyDescent="0.25">
      <c r="A89" s="178" t="s">
        <v>456</v>
      </c>
      <c r="B89" s="3">
        <v>60</v>
      </c>
      <c r="C89" s="3">
        <v>40</v>
      </c>
      <c r="D89" s="3">
        <v>69</v>
      </c>
      <c r="E89" s="3">
        <v>31</v>
      </c>
    </row>
    <row r="90" spans="1:5" x14ac:dyDescent="0.25">
      <c r="A90" s="178" t="s">
        <v>457</v>
      </c>
      <c r="B90" s="3">
        <v>90</v>
      </c>
      <c r="C90" s="3">
        <v>10</v>
      </c>
      <c r="D90" s="3">
        <v>95</v>
      </c>
      <c r="E90" s="3">
        <v>5</v>
      </c>
    </row>
    <row r="91" spans="1:5" x14ac:dyDescent="0.25">
      <c r="A91" s="178" t="s">
        <v>458</v>
      </c>
      <c r="B91" s="1">
        <v>75</v>
      </c>
      <c r="C91" s="1">
        <v>25</v>
      </c>
      <c r="D91" s="1">
        <v>100</v>
      </c>
      <c r="E91" s="1">
        <v>0</v>
      </c>
    </row>
    <row r="92" spans="1:5" x14ac:dyDescent="0.25">
      <c r="A92" s="178" t="s">
        <v>459</v>
      </c>
      <c r="B92" s="3">
        <v>81</v>
      </c>
      <c r="C92" s="3">
        <v>19</v>
      </c>
      <c r="D92" s="3">
        <v>94</v>
      </c>
      <c r="E92" s="3">
        <v>6</v>
      </c>
    </row>
    <row r="93" spans="1:5" x14ac:dyDescent="0.25">
      <c r="A93" s="178" t="s">
        <v>460</v>
      </c>
      <c r="B93" s="3">
        <v>86</v>
      </c>
      <c r="C93" s="3">
        <v>14</v>
      </c>
      <c r="D93" s="3">
        <v>86</v>
      </c>
      <c r="E93" s="3">
        <v>14</v>
      </c>
    </row>
    <row r="94" spans="1:5" x14ac:dyDescent="0.25">
      <c r="A94" s="178" t="s">
        <v>461</v>
      </c>
      <c r="B94" s="3">
        <v>50</v>
      </c>
      <c r="C94" s="3">
        <v>50</v>
      </c>
      <c r="D94" s="3">
        <v>50</v>
      </c>
      <c r="E94" s="3">
        <v>50</v>
      </c>
    </row>
    <row r="95" spans="1:5" x14ac:dyDescent="0.25">
      <c r="A95" s="178" t="s">
        <v>462</v>
      </c>
      <c r="B95" s="3">
        <v>79</v>
      </c>
      <c r="C95" s="3">
        <v>21</v>
      </c>
      <c r="D95" s="3">
        <v>93</v>
      </c>
      <c r="E95" s="3">
        <v>7</v>
      </c>
    </row>
    <row r="96" spans="1:5" x14ac:dyDescent="0.25">
      <c r="A96" s="178" t="s">
        <v>463</v>
      </c>
      <c r="B96" s="3">
        <v>85</v>
      </c>
      <c r="C96" s="3">
        <v>15</v>
      </c>
      <c r="D96" s="3">
        <v>100</v>
      </c>
      <c r="E96" s="3">
        <v>0</v>
      </c>
    </row>
    <row r="97" spans="1:5" x14ac:dyDescent="0.25">
      <c r="A97" s="178" t="s">
        <v>464</v>
      </c>
      <c r="B97" s="3">
        <v>72</v>
      </c>
      <c r="C97" s="3">
        <v>28</v>
      </c>
      <c r="D97" s="3">
        <v>100</v>
      </c>
      <c r="E97" s="3">
        <v>0</v>
      </c>
    </row>
    <row r="98" spans="1:5" x14ac:dyDescent="0.25">
      <c r="A98" s="178" t="s">
        <v>465</v>
      </c>
      <c r="B98" s="1">
        <v>66</v>
      </c>
      <c r="C98" s="1">
        <v>34</v>
      </c>
      <c r="D98" s="1">
        <v>73</v>
      </c>
      <c r="E98" s="1">
        <v>27</v>
      </c>
    </row>
    <row r="99" spans="1:5" x14ac:dyDescent="0.25">
      <c r="A99" s="178" t="s">
        <v>466</v>
      </c>
      <c r="B99" s="1">
        <v>100</v>
      </c>
      <c r="C99" s="1">
        <v>0</v>
      </c>
      <c r="D99" s="1">
        <v>100</v>
      </c>
      <c r="E99" s="1">
        <v>0</v>
      </c>
    </row>
    <row r="100" spans="1:5" x14ac:dyDescent="0.25">
      <c r="A100" s="178" t="s">
        <v>467</v>
      </c>
      <c r="B100" s="1">
        <v>56</v>
      </c>
      <c r="C100" s="1">
        <v>44</v>
      </c>
      <c r="D100" s="1">
        <v>56</v>
      </c>
      <c r="E100" s="1">
        <v>44</v>
      </c>
    </row>
    <row r="101" spans="1:5" x14ac:dyDescent="0.25">
      <c r="A101" s="178" t="s">
        <v>468</v>
      </c>
      <c r="B101" s="1">
        <v>91</v>
      </c>
      <c r="C101" s="1">
        <v>9</v>
      </c>
      <c r="D101" s="1">
        <v>94</v>
      </c>
      <c r="E101" s="1">
        <v>6</v>
      </c>
    </row>
    <row r="102" spans="1:5" x14ac:dyDescent="0.25">
      <c r="A102" s="178" t="s">
        <v>469</v>
      </c>
      <c r="B102" s="3">
        <v>41</v>
      </c>
      <c r="C102" s="3">
        <v>59</v>
      </c>
      <c r="D102" s="3">
        <v>75</v>
      </c>
      <c r="E102" s="3">
        <v>25</v>
      </c>
    </row>
    <row r="103" spans="1:5" x14ac:dyDescent="0.25">
      <c r="A103" s="178" t="s">
        <v>470</v>
      </c>
      <c r="B103" s="1">
        <v>78</v>
      </c>
      <c r="C103" s="1">
        <v>22</v>
      </c>
      <c r="D103" s="1">
        <v>100</v>
      </c>
      <c r="E103" s="1">
        <v>0</v>
      </c>
    </row>
    <row r="104" spans="1:5" x14ac:dyDescent="0.25">
      <c r="A104" s="178" t="s">
        <v>471</v>
      </c>
      <c r="B104" s="3">
        <v>86</v>
      </c>
      <c r="C104" s="3">
        <v>14</v>
      </c>
      <c r="D104" s="3">
        <v>96</v>
      </c>
      <c r="E104" s="3">
        <v>4</v>
      </c>
    </row>
    <row r="105" spans="1:5" x14ac:dyDescent="0.25">
      <c r="A105" s="178" t="s">
        <v>472</v>
      </c>
      <c r="B105" s="1">
        <v>85</v>
      </c>
      <c r="C105" s="1">
        <v>15</v>
      </c>
      <c r="D105" s="1">
        <v>91</v>
      </c>
      <c r="E105" s="1">
        <v>9</v>
      </c>
    </row>
    <row r="106" spans="1:5" x14ac:dyDescent="0.25">
      <c r="A106" s="178" t="s">
        <v>473</v>
      </c>
      <c r="B106" s="1">
        <v>80</v>
      </c>
      <c r="C106" s="1">
        <v>20</v>
      </c>
      <c r="D106" s="1">
        <v>80</v>
      </c>
      <c r="E106" s="1">
        <v>20</v>
      </c>
    </row>
    <row r="107" spans="1:5" x14ac:dyDescent="0.25">
      <c r="A107" s="178" t="s">
        <v>474</v>
      </c>
      <c r="B107" s="3">
        <v>81</v>
      </c>
      <c r="C107" s="3">
        <v>19</v>
      </c>
      <c r="D107" s="3">
        <v>86</v>
      </c>
      <c r="E107" s="3">
        <v>14</v>
      </c>
    </row>
    <row r="108" spans="1:5" x14ac:dyDescent="0.25">
      <c r="A108" s="178" t="s">
        <v>475</v>
      </c>
      <c r="B108" s="3">
        <v>81</v>
      </c>
      <c r="C108" s="3">
        <v>19</v>
      </c>
      <c r="D108" s="3">
        <v>100</v>
      </c>
      <c r="E108" s="3">
        <v>0</v>
      </c>
    </row>
    <row r="109" spans="1:5" x14ac:dyDescent="0.25">
      <c r="A109" s="178" t="s">
        <v>476</v>
      </c>
      <c r="B109" s="1">
        <v>66</v>
      </c>
      <c r="C109" s="1">
        <v>34</v>
      </c>
      <c r="D109" s="1">
        <v>79</v>
      </c>
      <c r="E109" s="1">
        <v>21</v>
      </c>
    </row>
    <row r="110" spans="1:5" x14ac:dyDescent="0.25">
      <c r="A110" s="178" t="s">
        <v>477</v>
      </c>
      <c r="B110" s="1">
        <v>83</v>
      </c>
      <c r="C110" s="1">
        <v>17</v>
      </c>
      <c r="D110" s="1">
        <v>75</v>
      </c>
      <c r="E110" s="1">
        <v>25</v>
      </c>
    </row>
    <row r="111" spans="1:5" x14ac:dyDescent="0.25">
      <c r="A111" s="178" t="s">
        <v>478</v>
      </c>
      <c r="B111" s="3">
        <v>69</v>
      </c>
      <c r="C111" s="3">
        <v>31</v>
      </c>
      <c r="D111" s="3">
        <v>94</v>
      </c>
      <c r="E111" s="3">
        <v>6</v>
      </c>
    </row>
    <row r="112" spans="1:5" x14ac:dyDescent="0.25">
      <c r="A112" s="178" t="s">
        <v>479</v>
      </c>
      <c r="B112" s="3">
        <v>69</v>
      </c>
      <c r="C112" s="3">
        <v>31</v>
      </c>
      <c r="D112" s="3">
        <v>71</v>
      </c>
      <c r="E112" s="3">
        <v>29</v>
      </c>
    </row>
    <row r="113" spans="1:5" x14ac:dyDescent="0.25">
      <c r="A113" s="178" t="s">
        <v>480</v>
      </c>
      <c r="B113" s="1">
        <v>85</v>
      </c>
      <c r="C113" s="1">
        <v>15</v>
      </c>
      <c r="D113" s="1">
        <v>96</v>
      </c>
      <c r="E113" s="1">
        <v>4</v>
      </c>
    </row>
    <row r="114" spans="1:5" x14ac:dyDescent="0.25">
      <c r="A114" s="178" t="s">
        <v>481</v>
      </c>
      <c r="B114" s="1">
        <v>86</v>
      </c>
      <c r="C114" s="1">
        <v>14</v>
      </c>
      <c r="D114" s="1">
        <v>80</v>
      </c>
      <c r="E114" s="1">
        <v>20</v>
      </c>
    </row>
    <row r="115" spans="1:5" x14ac:dyDescent="0.25">
      <c r="A115" s="178" t="s">
        <v>482</v>
      </c>
      <c r="B115" s="3">
        <v>94</v>
      </c>
      <c r="C115" s="3">
        <v>6</v>
      </c>
      <c r="D115" s="3">
        <v>86</v>
      </c>
      <c r="E115" s="3">
        <v>14</v>
      </c>
    </row>
    <row r="116" spans="1:5" x14ac:dyDescent="0.25">
      <c r="A116" s="178" t="s">
        <v>483</v>
      </c>
      <c r="B116" s="3">
        <v>90</v>
      </c>
      <c r="C116" s="3">
        <v>10</v>
      </c>
      <c r="D116" s="3">
        <v>90</v>
      </c>
      <c r="E116" s="3">
        <v>10</v>
      </c>
    </row>
    <row r="117" spans="1:5" x14ac:dyDescent="0.25">
      <c r="A117" s="178" t="s">
        <v>484</v>
      </c>
      <c r="B117" s="3">
        <v>75</v>
      </c>
      <c r="C117" s="3">
        <v>25</v>
      </c>
      <c r="D117" s="3">
        <v>80</v>
      </c>
      <c r="E117" s="3">
        <v>20</v>
      </c>
    </row>
    <row r="118" spans="1:5" x14ac:dyDescent="0.25">
      <c r="A118" s="178" t="s">
        <v>485</v>
      </c>
      <c r="B118" s="3">
        <v>77</v>
      </c>
      <c r="C118" s="3">
        <v>23</v>
      </c>
      <c r="D118" s="3">
        <v>67</v>
      </c>
      <c r="E118" s="3">
        <v>33</v>
      </c>
    </row>
    <row r="119" spans="1:5" x14ac:dyDescent="0.25">
      <c r="A119" s="178" t="s">
        <v>486</v>
      </c>
      <c r="B119" s="3">
        <v>91</v>
      </c>
      <c r="C119" s="3">
        <v>9</v>
      </c>
      <c r="D119" s="3">
        <v>90</v>
      </c>
      <c r="E119" s="3">
        <v>10</v>
      </c>
    </row>
    <row r="120" spans="1:5" x14ac:dyDescent="0.25">
      <c r="A120" s="178" t="s">
        <v>487</v>
      </c>
      <c r="B120" s="3">
        <v>49</v>
      </c>
      <c r="C120" s="3">
        <v>51</v>
      </c>
      <c r="D120" s="3">
        <v>52</v>
      </c>
      <c r="E120" s="3">
        <v>48</v>
      </c>
    </row>
    <row r="121" spans="1:5" x14ac:dyDescent="0.25">
      <c r="A121" s="178" t="s">
        <v>488</v>
      </c>
      <c r="B121" s="3">
        <v>85</v>
      </c>
      <c r="C121" s="3">
        <v>15</v>
      </c>
      <c r="D121" s="3">
        <v>85</v>
      </c>
      <c r="E121" s="3">
        <v>15</v>
      </c>
    </row>
    <row r="122" spans="1:5" x14ac:dyDescent="0.25">
      <c r="A122" s="178" t="s">
        <v>489</v>
      </c>
      <c r="B122" s="3">
        <v>59</v>
      </c>
      <c r="C122" s="3">
        <v>41</v>
      </c>
      <c r="D122" s="3">
        <v>89</v>
      </c>
      <c r="E122" s="3">
        <v>11</v>
      </c>
    </row>
    <row r="123" spans="1:5" x14ac:dyDescent="0.25">
      <c r="A123" s="178" t="s">
        <v>490</v>
      </c>
      <c r="B123" s="1">
        <v>100</v>
      </c>
      <c r="C123" s="1">
        <v>0</v>
      </c>
      <c r="D123" s="1">
        <v>100</v>
      </c>
      <c r="E123" s="1">
        <v>0</v>
      </c>
    </row>
    <row r="124" spans="1:5" x14ac:dyDescent="0.25">
      <c r="A124" s="178" t="s">
        <v>491</v>
      </c>
      <c r="B124" s="3">
        <v>65</v>
      </c>
      <c r="C124" s="3">
        <v>35</v>
      </c>
      <c r="D124" s="3">
        <v>83</v>
      </c>
      <c r="E124" s="3">
        <v>17</v>
      </c>
    </row>
    <row r="125" spans="1:5" x14ac:dyDescent="0.25">
      <c r="A125" s="178" t="s">
        <v>492</v>
      </c>
      <c r="B125" s="3">
        <v>59</v>
      </c>
      <c r="C125" s="3">
        <v>41</v>
      </c>
      <c r="D125" s="3">
        <v>74</v>
      </c>
      <c r="E125" s="3">
        <v>26</v>
      </c>
    </row>
    <row r="126" spans="1:5" x14ac:dyDescent="0.25">
      <c r="A126" s="178" t="s">
        <v>493</v>
      </c>
      <c r="B126" s="1">
        <v>50</v>
      </c>
      <c r="C126" s="1">
        <v>50</v>
      </c>
      <c r="D126" s="1">
        <v>58</v>
      </c>
      <c r="E126" s="1">
        <v>42</v>
      </c>
    </row>
    <row r="127" spans="1:5" x14ac:dyDescent="0.25">
      <c r="A127" s="178" t="s">
        <v>494</v>
      </c>
      <c r="B127" s="3">
        <v>50</v>
      </c>
      <c r="C127" s="3">
        <v>50</v>
      </c>
      <c r="D127" s="3">
        <v>71</v>
      </c>
      <c r="E127" s="3">
        <v>29</v>
      </c>
    </row>
    <row r="128" spans="1:5" x14ac:dyDescent="0.25">
      <c r="A128" s="178" t="s">
        <v>495</v>
      </c>
      <c r="B128" s="3">
        <v>80</v>
      </c>
      <c r="C128" s="3">
        <v>20</v>
      </c>
      <c r="D128" s="3">
        <v>80</v>
      </c>
      <c r="E128" s="3">
        <v>20</v>
      </c>
    </row>
    <row r="129" spans="1:5" x14ac:dyDescent="0.25">
      <c r="A129" s="178" t="s">
        <v>496</v>
      </c>
      <c r="B129" s="3">
        <v>100</v>
      </c>
      <c r="C129" s="3"/>
      <c r="D129" s="3">
        <v>100</v>
      </c>
      <c r="E129" s="3"/>
    </row>
    <row r="130" spans="1:5" x14ac:dyDescent="0.25">
      <c r="A130" s="178" t="s">
        <v>497</v>
      </c>
      <c r="B130" s="3">
        <v>73</v>
      </c>
      <c r="C130" s="3">
        <v>27</v>
      </c>
      <c r="D130" s="3">
        <v>88</v>
      </c>
      <c r="E130" s="3">
        <v>12</v>
      </c>
    </row>
    <row r="131" spans="1:5" x14ac:dyDescent="0.25">
      <c r="A131" s="178" t="s">
        <v>498</v>
      </c>
      <c r="B131" s="3">
        <v>81</v>
      </c>
      <c r="C131" s="3">
        <v>19</v>
      </c>
      <c r="D131" s="3">
        <v>83</v>
      </c>
      <c r="E131" s="3">
        <v>17</v>
      </c>
    </row>
    <row r="132" spans="1:5" x14ac:dyDescent="0.25">
      <c r="A132" s="178" t="s">
        <v>499</v>
      </c>
      <c r="B132" s="3">
        <v>100</v>
      </c>
      <c r="C132" s="3">
        <v>0</v>
      </c>
      <c r="D132" s="3">
        <v>100</v>
      </c>
      <c r="E132" s="3">
        <v>0</v>
      </c>
    </row>
    <row r="133" spans="1:5" x14ac:dyDescent="0.25">
      <c r="A133" s="178" t="s">
        <v>500</v>
      </c>
      <c r="B133" s="3">
        <v>75</v>
      </c>
      <c r="C133" s="3">
        <v>25</v>
      </c>
      <c r="D133" s="3">
        <v>80</v>
      </c>
      <c r="E133" s="3">
        <v>20</v>
      </c>
    </row>
    <row r="134" spans="1:5" x14ac:dyDescent="0.25">
      <c r="A134" s="178" t="s">
        <v>501</v>
      </c>
      <c r="B134" s="3">
        <v>95</v>
      </c>
      <c r="C134" s="3">
        <v>5</v>
      </c>
      <c r="D134" s="3">
        <v>95</v>
      </c>
      <c r="E134" s="3">
        <v>5</v>
      </c>
    </row>
    <row r="135" spans="1:5" x14ac:dyDescent="0.25">
      <c r="A135" s="178" t="s">
        <v>502</v>
      </c>
      <c r="B135" s="3">
        <v>70</v>
      </c>
      <c r="C135" s="3">
        <v>30</v>
      </c>
      <c r="D135" s="3">
        <v>90</v>
      </c>
      <c r="E135" s="3">
        <v>10</v>
      </c>
    </row>
    <row r="136" spans="1:5" x14ac:dyDescent="0.25">
      <c r="A136" s="178" t="s">
        <v>503</v>
      </c>
      <c r="B136" s="1">
        <v>33</v>
      </c>
      <c r="C136" s="1">
        <v>67</v>
      </c>
      <c r="D136" s="1">
        <v>36</v>
      </c>
      <c r="E136" s="1">
        <v>64</v>
      </c>
    </row>
    <row r="137" spans="1:5" x14ac:dyDescent="0.25">
      <c r="A137" s="178" t="s">
        <v>504</v>
      </c>
      <c r="B137" s="3">
        <v>62</v>
      </c>
      <c r="C137" s="3">
        <v>38</v>
      </c>
      <c r="D137" s="3">
        <v>77</v>
      </c>
      <c r="E137" s="3">
        <v>23</v>
      </c>
    </row>
    <row r="138" spans="1:5" x14ac:dyDescent="0.25">
      <c r="A138" s="178" t="s">
        <v>505</v>
      </c>
      <c r="B138" s="3">
        <v>64</v>
      </c>
      <c r="C138" s="3">
        <v>36</v>
      </c>
      <c r="D138" s="3">
        <v>64</v>
      </c>
      <c r="E138" s="3">
        <v>36</v>
      </c>
    </row>
    <row r="139" spans="1:5" x14ac:dyDescent="0.25">
      <c r="A139" s="178" t="s">
        <v>506</v>
      </c>
      <c r="B139" s="3">
        <v>75</v>
      </c>
      <c r="C139" s="3">
        <v>25</v>
      </c>
      <c r="D139" s="3">
        <v>58</v>
      </c>
      <c r="E139" s="3">
        <v>42</v>
      </c>
    </row>
    <row r="140" spans="1:5" x14ac:dyDescent="0.25">
      <c r="A140" s="178" t="s">
        <v>507</v>
      </c>
      <c r="B140" s="3">
        <v>78</v>
      </c>
      <c r="C140" s="3">
        <v>22</v>
      </c>
      <c r="D140" s="3">
        <v>88</v>
      </c>
      <c r="E140" s="3">
        <v>12</v>
      </c>
    </row>
    <row r="141" spans="1:5" x14ac:dyDescent="0.25">
      <c r="A141" s="178" t="s">
        <v>508</v>
      </c>
      <c r="B141" s="1">
        <v>50</v>
      </c>
      <c r="C141" s="1">
        <v>50</v>
      </c>
      <c r="D141" s="1">
        <v>75</v>
      </c>
      <c r="E141" s="1">
        <v>25</v>
      </c>
    </row>
    <row r="142" spans="1:5" x14ac:dyDescent="0.25">
      <c r="A142" s="178" t="s">
        <v>509</v>
      </c>
      <c r="B142" s="3">
        <v>88</v>
      </c>
      <c r="C142" s="3">
        <v>15</v>
      </c>
      <c r="D142" s="3">
        <v>100</v>
      </c>
      <c r="E142" s="3">
        <v>0</v>
      </c>
    </row>
    <row r="143" spans="1:5" x14ac:dyDescent="0.25">
      <c r="A143" s="178" t="s">
        <v>510</v>
      </c>
      <c r="B143" s="3">
        <v>83</v>
      </c>
      <c r="C143" s="3">
        <v>17</v>
      </c>
      <c r="D143" s="3">
        <v>100</v>
      </c>
      <c r="E143" s="3">
        <v>0</v>
      </c>
    </row>
    <row r="144" spans="1:5" x14ac:dyDescent="0.25">
      <c r="A144" s="178" t="s">
        <v>511</v>
      </c>
      <c r="B144" s="3">
        <v>63</v>
      </c>
      <c r="C144" s="3">
        <v>37</v>
      </c>
      <c r="D144" s="3">
        <v>66</v>
      </c>
      <c r="E144" s="3">
        <v>34</v>
      </c>
    </row>
    <row r="145" spans="1:5" x14ac:dyDescent="0.25">
      <c r="A145" s="178" t="s">
        <v>512</v>
      </c>
      <c r="B145" s="1">
        <v>82</v>
      </c>
      <c r="C145" s="1">
        <v>18</v>
      </c>
      <c r="D145" s="1">
        <v>75</v>
      </c>
      <c r="E145" s="1">
        <v>25</v>
      </c>
    </row>
    <row r="146" spans="1:5" x14ac:dyDescent="0.25">
      <c r="A146" s="178" t="s">
        <v>513</v>
      </c>
      <c r="B146" s="3">
        <v>82</v>
      </c>
      <c r="C146" s="3">
        <v>18</v>
      </c>
      <c r="D146" s="3">
        <v>74</v>
      </c>
      <c r="E146" s="3">
        <v>26</v>
      </c>
    </row>
    <row r="147" spans="1:5" x14ac:dyDescent="0.25">
      <c r="A147" s="178" t="s">
        <v>514</v>
      </c>
      <c r="B147" s="3">
        <v>52</v>
      </c>
      <c r="C147" s="3">
        <v>48</v>
      </c>
      <c r="D147" s="3">
        <v>48</v>
      </c>
      <c r="E147" s="3">
        <v>52</v>
      </c>
    </row>
    <row r="148" spans="1:5" x14ac:dyDescent="0.25">
      <c r="A148" s="178" t="s">
        <v>515</v>
      </c>
      <c r="B148" s="3">
        <v>90</v>
      </c>
      <c r="C148" s="3">
        <v>10</v>
      </c>
      <c r="D148" s="3">
        <v>100</v>
      </c>
      <c r="E148" s="3">
        <v>0</v>
      </c>
    </row>
    <row r="149" spans="1:5" x14ac:dyDescent="0.25">
      <c r="A149" s="178" t="s">
        <v>516</v>
      </c>
      <c r="B149" s="3">
        <v>53</v>
      </c>
      <c r="C149" s="3">
        <v>47</v>
      </c>
      <c r="D149" s="3">
        <v>70</v>
      </c>
      <c r="E149" s="3">
        <v>30</v>
      </c>
    </row>
    <row r="150" spans="1:5" x14ac:dyDescent="0.25">
      <c r="A150" s="178" t="s">
        <v>517</v>
      </c>
      <c r="B150" s="3">
        <v>49</v>
      </c>
      <c r="C150" s="3">
        <v>51</v>
      </c>
      <c r="D150" s="3">
        <v>66</v>
      </c>
      <c r="E150" s="3">
        <v>34</v>
      </c>
    </row>
    <row r="151" spans="1:5" x14ac:dyDescent="0.25">
      <c r="A151" s="178" t="s">
        <v>518</v>
      </c>
      <c r="B151" s="1">
        <v>83</v>
      </c>
      <c r="C151" s="1">
        <v>17</v>
      </c>
      <c r="D151" s="1">
        <v>81</v>
      </c>
      <c r="E151" s="1">
        <v>19</v>
      </c>
    </row>
    <row r="152" spans="1:5" x14ac:dyDescent="0.25">
      <c r="A152" s="178" t="s">
        <v>519</v>
      </c>
      <c r="B152" s="3">
        <v>99</v>
      </c>
      <c r="C152" s="3">
        <v>1</v>
      </c>
      <c r="D152" s="3">
        <v>99</v>
      </c>
      <c r="E152" s="3">
        <v>1</v>
      </c>
    </row>
    <row r="153" spans="1:5" x14ac:dyDescent="0.25">
      <c r="A153" s="178" t="s">
        <v>520</v>
      </c>
      <c r="B153" s="3">
        <v>79</v>
      </c>
      <c r="C153" s="3">
        <v>21</v>
      </c>
      <c r="D153" s="3">
        <v>100</v>
      </c>
      <c r="E153" s="3">
        <v>0</v>
      </c>
    </row>
    <row r="154" spans="1:5" x14ac:dyDescent="0.25">
      <c r="A154" s="178" t="s">
        <v>521</v>
      </c>
      <c r="B154" s="1">
        <v>87</v>
      </c>
      <c r="C154" s="1">
        <v>13</v>
      </c>
      <c r="D154" s="1">
        <v>87</v>
      </c>
      <c r="E154" s="1">
        <v>13</v>
      </c>
    </row>
    <row r="155" spans="1:5" x14ac:dyDescent="0.25">
      <c r="A155" s="178" t="s">
        <v>522</v>
      </c>
      <c r="B155" s="3">
        <v>58</v>
      </c>
      <c r="C155" s="3">
        <v>42</v>
      </c>
      <c r="D155" s="3">
        <v>50</v>
      </c>
      <c r="E155" s="3">
        <v>50</v>
      </c>
    </row>
    <row r="156" spans="1:5" x14ac:dyDescent="0.25">
      <c r="A156" s="178" t="s">
        <v>523</v>
      </c>
      <c r="B156" s="1">
        <v>87</v>
      </c>
      <c r="C156" s="1">
        <v>13</v>
      </c>
      <c r="D156" s="1">
        <v>100</v>
      </c>
      <c r="E156" s="1">
        <v>0</v>
      </c>
    </row>
    <row r="157" spans="1:5" x14ac:dyDescent="0.25">
      <c r="A157" s="178" t="s">
        <v>524</v>
      </c>
      <c r="B157" s="3">
        <v>88</v>
      </c>
      <c r="C157" s="3">
        <v>12</v>
      </c>
      <c r="D157" s="3">
        <v>88</v>
      </c>
      <c r="E157" s="3">
        <v>12</v>
      </c>
    </row>
    <row r="158" spans="1:5" x14ac:dyDescent="0.25">
      <c r="A158" s="178" t="s">
        <v>525</v>
      </c>
      <c r="B158" s="3">
        <v>71</v>
      </c>
      <c r="C158" s="3">
        <v>29</v>
      </c>
      <c r="D158" s="3">
        <v>58</v>
      </c>
      <c r="E158" s="3">
        <v>42</v>
      </c>
    </row>
    <row r="159" spans="1:5" x14ac:dyDescent="0.25">
      <c r="A159" s="178" t="s">
        <v>526</v>
      </c>
      <c r="B159" s="1">
        <v>46.5</v>
      </c>
      <c r="C159" s="1">
        <v>53.5</v>
      </c>
      <c r="D159" s="1">
        <v>46.9</v>
      </c>
      <c r="E159" s="1">
        <v>53.1</v>
      </c>
    </row>
    <row r="160" spans="1:5" x14ac:dyDescent="0.25">
      <c r="A160" s="178" t="s">
        <v>527</v>
      </c>
      <c r="B160" s="3">
        <v>63</v>
      </c>
      <c r="C160" s="3">
        <v>37</v>
      </c>
      <c r="D160" s="3">
        <v>63</v>
      </c>
      <c r="E160" s="3">
        <v>37</v>
      </c>
    </row>
    <row r="161" spans="1:5" x14ac:dyDescent="0.25">
      <c r="A161" s="178" t="s">
        <v>528</v>
      </c>
      <c r="B161" s="3">
        <v>56</v>
      </c>
      <c r="C161" s="3">
        <v>44</v>
      </c>
      <c r="D161" s="3">
        <v>90</v>
      </c>
      <c r="E161" s="3">
        <v>10</v>
      </c>
    </row>
    <row r="162" spans="1:5" x14ac:dyDescent="0.25">
      <c r="A162" s="178" t="s">
        <v>529</v>
      </c>
      <c r="B162" s="3">
        <v>58</v>
      </c>
      <c r="C162" s="3">
        <v>42</v>
      </c>
      <c r="D162" s="3">
        <v>53</v>
      </c>
      <c r="E162" s="3">
        <v>47</v>
      </c>
    </row>
    <row r="163" spans="1:5" x14ac:dyDescent="0.25">
      <c r="A163" s="178" t="s">
        <v>530</v>
      </c>
      <c r="B163" s="3">
        <v>95</v>
      </c>
      <c r="C163" s="3">
        <v>5</v>
      </c>
      <c r="D163" s="3">
        <v>100</v>
      </c>
      <c r="E163" s="3">
        <v>0</v>
      </c>
    </row>
    <row r="164" spans="1:5" x14ac:dyDescent="0.25">
      <c r="A164" s="178" t="s">
        <v>531</v>
      </c>
      <c r="B164" s="3">
        <v>86</v>
      </c>
      <c r="C164" s="3">
        <v>14</v>
      </c>
      <c r="D164" s="3">
        <v>97</v>
      </c>
      <c r="E164" s="3">
        <v>3</v>
      </c>
    </row>
    <row r="165" spans="1:5" x14ac:dyDescent="0.25">
      <c r="A165" s="178" t="s">
        <v>532</v>
      </c>
      <c r="B165" s="3">
        <v>66</v>
      </c>
      <c r="C165" s="3">
        <v>34</v>
      </c>
      <c r="D165" s="3">
        <v>76</v>
      </c>
      <c r="E165" s="3">
        <v>24</v>
      </c>
    </row>
    <row r="166" spans="1:5" x14ac:dyDescent="0.25">
      <c r="A166" s="178" t="s">
        <v>533</v>
      </c>
      <c r="B166" s="3">
        <v>63</v>
      </c>
      <c r="C166" s="3">
        <v>37</v>
      </c>
      <c r="D166" s="3">
        <v>63</v>
      </c>
      <c r="E166" s="3">
        <v>37</v>
      </c>
    </row>
    <row r="167" spans="1:5" x14ac:dyDescent="0.25">
      <c r="A167" s="178" t="s">
        <v>534</v>
      </c>
      <c r="B167" s="3">
        <v>88</v>
      </c>
      <c r="C167" s="3">
        <v>12</v>
      </c>
      <c r="D167" s="3">
        <v>86</v>
      </c>
      <c r="E167" s="3">
        <v>14</v>
      </c>
    </row>
    <row r="168" spans="1:5" x14ac:dyDescent="0.25">
      <c r="A168" s="178" t="s">
        <v>535</v>
      </c>
      <c r="B168" s="3">
        <v>49</v>
      </c>
      <c r="C168" s="3">
        <v>51</v>
      </c>
      <c r="D168" s="3">
        <v>55</v>
      </c>
      <c r="E168" s="3">
        <v>45</v>
      </c>
    </row>
    <row r="169" spans="1:5" x14ac:dyDescent="0.25">
      <c r="A169" s="178" t="s">
        <v>536</v>
      </c>
      <c r="B169" s="3">
        <v>73</v>
      </c>
      <c r="C169" s="3">
        <v>27</v>
      </c>
      <c r="D169" s="3">
        <v>90</v>
      </c>
      <c r="E169" s="3">
        <v>10</v>
      </c>
    </row>
    <row r="170" spans="1:5" x14ac:dyDescent="0.25">
      <c r="A170" s="178" t="s">
        <v>537</v>
      </c>
      <c r="B170" s="1">
        <v>52</v>
      </c>
      <c r="C170" s="1">
        <v>48</v>
      </c>
      <c r="D170" s="1">
        <v>58</v>
      </c>
      <c r="E170" s="1">
        <v>42</v>
      </c>
    </row>
    <row r="171" spans="1:5" x14ac:dyDescent="0.25">
      <c r="A171" s="178" t="s">
        <v>538</v>
      </c>
      <c r="B171" s="1">
        <v>52</v>
      </c>
      <c r="C171" s="1">
        <v>48</v>
      </c>
      <c r="D171" s="1">
        <v>54</v>
      </c>
      <c r="E171" s="1">
        <v>46</v>
      </c>
    </row>
    <row r="172" spans="1:5" x14ac:dyDescent="0.25">
      <c r="A172" s="178" t="s">
        <v>539</v>
      </c>
      <c r="B172" s="3">
        <v>84</v>
      </c>
      <c r="C172" s="3">
        <v>16</v>
      </c>
      <c r="D172" s="3">
        <v>86</v>
      </c>
      <c r="E172" s="3">
        <v>14</v>
      </c>
    </row>
    <row r="173" spans="1:5" x14ac:dyDescent="0.25">
      <c r="A173" s="178" t="s">
        <v>540</v>
      </c>
      <c r="B173" s="3">
        <v>73</v>
      </c>
      <c r="C173" s="3">
        <v>27</v>
      </c>
      <c r="D173" s="3">
        <v>66</v>
      </c>
      <c r="E173" s="3">
        <v>34</v>
      </c>
    </row>
    <row r="174" spans="1:5" x14ac:dyDescent="0.25">
      <c r="A174" s="178" t="s">
        <v>541</v>
      </c>
      <c r="B174" s="1">
        <v>67</v>
      </c>
      <c r="C174" s="1">
        <v>33</v>
      </c>
      <c r="D174" s="1">
        <v>55</v>
      </c>
      <c r="E174" s="1">
        <v>45</v>
      </c>
    </row>
    <row r="175" spans="1:5" x14ac:dyDescent="0.25">
      <c r="A175" s="178" t="s">
        <v>542</v>
      </c>
      <c r="B175" s="3">
        <v>62</v>
      </c>
      <c r="C175" s="3">
        <v>37</v>
      </c>
      <c r="D175" s="3">
        <v>72</v>
      </c>
      <c r="E175" s="3">
        <v>27</v>
      </c>
    </row>
    <row r="176" spans="1:5" x14ac:dyDescent="0.25">
      <c r="A176" s="178" t="s">
        <v>543</v>
      </c>
      <c r="B176" s="3">
        <v>63</v>
      </c>
      <c r="C176" s="3">
        <v>37</v>
      </c>
      <c r="D176" s="3">
        <v>65</v>
      </c>
      <c r="E176" s="3">
        <v>35</v>
      </c>
    </row>
    <row r="177" spans="1:5" x14ac:dyDescent="0.25">
      <c r="A177" s="178" t="s">
        <v>544</v>
      </c>
      <c r="B177" s="3">
        <v>69</v>
      </c>
      <c r="C177" s="3">
        <v>31</v>
      </c>
      <c r="D177" s="3">
        <v>81</v>
      </c>
      <c r="E177" s="3">
        <v>19</v>
      </c>
    </row>
    <row r="178" spans="1:5" x14ac:dyDescent="0.25">
      <c r="A178" s="178" t="s">
        <v>545</v>
      </c>
      <c r="B178" s="1">
        <v>76</v>
      </c>
      <c r="C178" s="1">
        <v>24</v>
      </c>
      <c r="D178" s="1">
        <v>78</v>
      </c>
      <c r="E178" s="1">
        <v>22</v>
      </c>
    </row>
    <row r="179" spans="1:5" x14ac:dyDescent="0.25">
      <c r="A179" s="178" t="s">
        <v>546</v>
      </c>
      <c r="B179" s="3">
        <v>64</v>
      </c>
      <c r="C179" s="3">
        <v>36</v>
      </c>
      <c r="D179" s="3">
        <v>59</v>
      </c>
      <c r="E179" s="3">
        <v>41</v>
      </c>
    </row>
    <row r="180" spans="1:5" x14ac:dyDescent="0.25">
      <c r="A180" s="178" t="s">
        <v>547</v>
      </c>
      <c r="B180" s="3">
        <v>82</v>
      </c>
      <c r="C180" s="3">
        <v>18</v>
      </c>
      <c r="D180" s="3">
        <v>88</v>
      </c>
      <c r="E180" s="3">
        <v>12</v>
      </c>
    </row>
    <row r="181" spans="1:5" x14ac:dyDescent="0.25">
      <c r="B181" s="3"/>
      <c r="C181" s="3"/>
      <c r="D181" s="3"/>
      <c r="E181" s="3"/>
    </row>
    <row r="182" spans="1:5" x14ac:dyDescent="0.25">
      <c r="B182" s="3"/>
      <c r="C182" s="3"/>
      <c r="D182" s="3"/>
      <c r="E182" s="3"/>
    </row>
    <row r="183" spans="1:5" x14ac:dyDescent="0.25">
      <c r="B183" s="3"/>
      <c r="C183" s="3"/>
      <c r="D183" s="3"/>
      <c r="E183" s="3"/>
    </row>
    <row r="184" spans="1:5" x14ac:dyDescent="0.25">
      <c r="B184" s="3"/>
      <c r="C184" s="3"/>
      <c r="D184" s="3"/>
      <c r="E184" s="3"/>
    </row>
    <row r="185" spans="1:5" x14ac:dyDescent="0.25">
      <c r="B185" s="3"/>
      <c r="C185" s="3"/>
      <c r="D185" s="3"/>
      <c r="E185" s="3"/>
    </row>
    <row r="187" spans="1:5" x14ac:dyDescent="0.25">
      <c r="A187" s="180"/>
      <c r="B187" s="5">
        <f>AVERAGE(B$7:B$180)</f>
        <v>74.393678160919535</v>
      </c>
      <c r="C187" s="5">
        <f>AVERAGE(C$7:C$180)</f>
        <v>26.343930635838149</v>
      </c>
      <c r="D187" s="5">
        <v>80</v>
      </c>
      <c r="E187" s="5">
        <f>AVERAGE(E$7:E$180)</f>
        <v>20.081502890173411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2"/>
  <sheetViews>
    <sheetView topLeftCell="A135" workbookViewId="0">
      <selection activeCell="G157" sqref="G157"/>
    </sheetView>
  </sheetViews>
  <sheetFormatPr defaultRowHeight="15" x14ac:dyDescent="0.25"/>
  <cols>
    <col min="1" max="1" width="12.7109375" style="170" customWidth="1"/>
    <col min="2" max="16384" width="9.140625" style="170"/>
  </cols>
  <sheetData>
    <row r="1" spans="1:5" x14ac:dyDescent="0.25">
      <c r="A1" s="171" t="s">
        <v>218</v>
      </c>
    </row>
    <row r="2" spans="1:5" x14ac:dyDescent="0.25">
      <c r="A2" s="171" t="s">
        <v>219</v>
      </c>
    </row>
    <row r="3" spans="1:5" x14ac:dyDescent="0.25">
      <c r="A3" s="172"/>
      <c r="B3" s="192" t="s">
        <v>211</v>
      </c>
      <c r="C3" s="192"/>
      <c r="D3" s="192" t="s">
        <v>213</v>
      </c>
      <c r="E3" s="192"/>
    </row>
    <row r="4" spans="1:5" x14ac:dyDescent="0.25">
      <c r="A4" s="174"/>
      <c r="B4" s="172" t="s">
        <v>1</v>
      </c>
      <c r="C4" s="172" t="s">
        <v>2</v>
      </c>
      <c r="D4" s="172" t="s">
        <v>1</v>
      </c>
      <c r="E4" s="172" t="s">
        <v>2</v>
      </c>
    </row>
    <row r="5" spans="1:5" x14ac:dyDescent="0.25">
      <c r="A5" s="174"/>
      <c r="B5" s="172" t="s">
        <v>214</v>
      </c>
      <c r="C5" s="172" t="s">
        <v>215</v>
      </c>
      <c r="D5" s="172" t="s">
        <v>216</v>
      </c>
      <c r="E5" s="172" t="s">
        <v>217</v>
      </c>
    </row>
    <row r="6" spans="1:5" x14ac:dyDescent="0.25">
      <c r="A6" s="174"/>
      <c r="B6" s="173"/>
      <c r="C6" s="173"/>
      <c r="D6" s="173"/>
      <c r="E6" s="173"/>
    </row>
    <row r="7" spans="1:5" x14ac:dyDescent="0.25">
      <c r="A7" s="174" t="s">
        <v>374</v>
      </c>
      <c r="B7" s="174">
        <v>65</v>
      </c>
      <c r="C7" s="174">
        <v>35</v>
      </c>
      <c r="D7" s="174">
        <v>66</v>
      </c>
      <c r="E7" s="174">
        <v>34</v>
      </c>
    </row>
    <row r="8" spans="1:5" x14ac:dyDescent="0.25">
      <c r="A8" s="174" t="s">
        <v>375</v>
      </c>
      <c r="B8" s="174">
        <v>94</v>
      </c>
      <c r="C8" s="174">
        <v>6</v>
      </c>
      <c r="D8" s="174">
        <v>91</v>
      </c>
      <c r="E8" s="174">
        <v>9</v>
      </c>
    </row>
    <row r="9" spans="1:5" x14ac:dyDescent="0.25">
      <c r="A9" s="174" t="s">
        <v>376</v>
      </c>
      <c r="B9" s="174">
        <v>61</v>
      </c>
      <c r="C9" s="174">
        <v>40</v>
      </c>
      <c r="D9" s="174">
        <v>65</v>
      </c>
      <c r="E9" s="174">
        <v>35</v>
      </c>
    </row>
    <row r="10" spans="1:5" x14ac:dyDescent="0.25">
      <c r="A10" s="174" t="s">
        <v>377</v>
      </c>
      <c r="B10" s="174">
        <v>79</v>
      </c>
      <c r="C10" s="174">
        <v>21</v>
      </c>
      <c r="D10" s="174">
        <v>89</v>
      </c>
      <c r="E10" s="174">
        <v>11</v>
      </c>
    </row>
    <row r="11" spans="1:5" x14ac:dyDescent="0.25">
      <c r="A11" s="174" t="s">
        <v>378</v>
      </c>
      <c r="B11" s="174">
        <v>54</v>
      </c>
      <c r="C11" s="174">
        <v>46</v>
      </c>
      <c r="D11" s="174">
        <v>63</v>
      </c>
      <c r="E11" s="174">
        <v>37</v>
      </c>
    </row>
    <row r="12" spans="1:5" x14ac:dyDescent="0.25">
      <c r="A12" s="174" t="s">
        <v>379</v>
      </c>
      <c r="B12" s="174">
        <v>95.349998474121094</v>
      </c>
      <c r="C12" s="174">
        <v>4.6500000953674316</v>
      </c>
      <c r="D12" s="174">
        <v>95.349998474121094</v>
      </c>
      <c r="E12" s="174">
        <v>4.6500000953674316</v>
      </c>
    </row>
    <row r="13" spans="1:5" x14ac:dyDescent="0.25">
      <c r="A13" s="174" t="s">
        <v>380</v>
      </c>
      <c r="B13" s="174">
        <v>94</v>
      </c>
      <c r="C13" s="174">
        <v>6</v>
      </c>
      <c r="D13" s="174">
        <v>100</v>
      </c>
      <c r="E13" s="174">
        <v>0</v>
      </c>
    </row>
    <row r="14" spans="1:5" x14ac:dyDescent="0.25">
      <c r="A14" s="174" t="s">
        <v>381</v>
      </c>
      <c r="B14" s="174">
        <v>100</v>
      </c>
      <c r="C14" s="174">
        <v>0</v>
      </c>
      <c r="D14" s="174">
        <v>100</v>
      </c>
      <c r="E14" s="174">
        <v>0</v>
      </c>
    </row>
    <row r="15" spans="1:5" x14ac:dyDescent="0.25">
      <c r="A15" s="174" t="s">
        <v>382</v>
      </c>
      <c r="B15" s="174">
        <v>66</v>
      </c>
      <c r="C15" s="174">
        <v>34</v>
      </c>
      <c r="D15" s="174">
        <v>89</v>
      </c>
      <c r="E15" s="174">
        <v>11</v>
      </c>
    </row>
    <row r="16" spans="1:5" x14ac:dyDescent="0.25">
      <c r="A16" s="174" t="s">
        <v>383</v>
      </c>
      <c r="B16" s="174">
        <v>57</v>
      </c>
      <c r="C16" s="174">
        <v>43</v>
      </c>
      <c r="D16" s="174">
        <v>75</v>
      </c>
      <c r="E16" s="174">
        <v>25</v>
      </c>
    </row>
    <row r="17" spans="1:5" x14ac:dyDescent="0.25">
      <c r="A17" s="174" t="s">
        <v>384</v>
      </c>
      <c r="B17" s="174">
        <v>100</v>
      </c>
      <c r="C17" s="174">
        <v>0</v>
      </c>
      <c r="D17" s="174">
        <v>100</v>
      </c>
      <c r="E17" s="174">
        <v>0</v>
      </c>
    </row>
    <row r="18" spans="1:5" x14ac:dyDescent="0.25">
      <c r="A18" s="174" t="s">
        <v>385</v>
      </c>
      <c r="B18" s="174">
        <v>80</v>
      </c>
      <c r="C18" s="174">
        <v>20</v>
      </c>
      <c r="D18" s="174">
        <v>90</v>
      </c>
      <c r="E18" s="174">
        <v>10</v>
      </c>
    </row>
    <row r="19" spans="1:5" x14ac:dyDescent="0.25">
      <c r="A19" s="174" t="s">
        <v>386</v>
      </c>
      <c r="B19" s="174">
        <v>64</v>
      </c>
      <c r="C19" s="174">
        <v>36</v>
      </c>
      <c r="D19" s="174">
        <v>65</v>
      </c>
      <c r="E19" s="174">
        <v>35</v>
      </c>
    </row>
    <row r="20" spans="1:5" x14ac:dyDescent="0.25">
      <c r="A20" s="174" t="s">
        <v>387</v>
      </c>
      <c r="B20" s="174">
        <v>87</v>
      </c>
      <c r="C20" s="174">
        <v>13</v>
      </c>
      <c r="D20" s="174">
        <v>95</v>
      </c>
      <c r="E20" s="174">
        <v>5</v>
      </c>
    </row>
    <row r="21" spans="1:5" x14ac:dyDescent="0.25">
      <c r="A21" s="174" t="s">
        <v>388</v>
      </c>
      <c r="B21" s="174">
        <v>95</v>
      </c>
      <c r="C21" s="174">
        <v>5</v>
      </c>
      <c r="D21" s="174">
        <v>100</v>
      </c>
      <c r="E21" s="174">
        <v>0</v>
      </c>
    </row>
    <row r="22" spans="1:5" x14ac:dyDescent="0.25">
      <c r="A22" s="174" t="s">
        <v>389</v>
      </c>
      <c r="B22" s="174">
        <v>77.400001525878906</v>
      </c>
      <c r="C22" s="174">
        <v>22.600000381469727</v>
      </c>
      <c r="D22" s="174">
        <v>82.400001525878906</v>
      </c>
      <c r="E22" s="174">
        <v>17.600000381469727</v>
      </c>
    </row>
    <row r="23" spans="1:5" x14ac:dyDescent="0.25">
      <c r="A23" s="174" t="s">
        <v>390</v>
      </c>
      <c r="B23" s="174">
        <v>64</v>
      </c>
      <c r="C23" s="174">
        <v>36</v>
      </c>
      <c r="D23" s="174">
        <v>76</v>
      </c>
      <c r="E23" s="174">
        <v>24</v>
      </c>
    </row>
    <row r="24" spans="1:5" x14ac:dyDescent="0.25">
      <c r="A24" s="174" t="s">
        <v>391</v>
      </c>
      <c r="B24" s="174">
        <v>75</v>
      </c>
      <c r="C24" s="174">
        <v>25</v>
      </c>
      <c r="D24" s="174">
        <v>100</v>
      </c>
      <c r="E24" s="174">
        <v>0</v>
      </c>
    </row>
    <row r="25" spans="1:5" x14ac:dyDescent="0.25">
      <c r="A25" s="174" t="s">
        <v>392</v>
      </c>
      <c r="B25" s="174">
        <v>48</v>
      </c>
      <c r="C25" s="174">
        <v>52</v>
      </c>
      <c r="D25" s="174">
        <v>47</v>
      </c>
      <c r="E25" s="174">
        <v>53</v>
      </c>
    </row>
    <row r="26" spans="1:5" x14ac:dyDescent="0.25">
      <c r="A26" s="174" t="s">
        <v>393</v>
      </c>
      <c r="B26" s="174">
        <v>73</v>
      </c>
      <c r="C26" s="174">
        <v>27</v>
      </c>
      <c r="D26" s="174">
        <v>72</v>
      </c>
      <c r="E26" s="174">
        <v>28</v>
      </c>
    </row>
    <row r="27" spans="1:5" x14ac:dyDescent="0.25">
      <c r="A27" s="174" t="s">
        <v>394</v>
      </c>
      <c r="B27" s="174">
        <v>80</v>
      </c>
      <c r="C27" s="174">
        <v>20</v>
      </c>
      <c r="D27" s="174">
        <v>80</v>
      </c>
      <c r="E27" s="174">
        <v>20</v>
      </c>
    </row>
    <row r="28" spans="1:5" x14ac:dyDescent="0.25">
      <c r="A28" s="174" t="s">
        <v>395</v>
      </c>
      <c r="B28" s="174">
        <v>100</v>
      </c>
      <c r="C28" s="174">
        <v>0</v>
      </c>
      <c r="D28" s="174">
        <v>100</v>
      </c>
      <c r="E28" s="174">
        <v>0</v>
      </c>
    </row>
    <row r="29" spans="1:5" x14ac:dyDescent="0.25">
      <c r="A29" s="174" t="s">
        <v>396</v>
      </c>
      <c r="B29" s="174">
        <v>80</v>
      </c>
      <c r="C29" s="174">
        <v>20</v>
      </c>
      <c r="D29" s="174">
        <v>95</v>
      </c>
      <c r="E29" s="174">
        <v>5</v>
      </c>
    </row>
    <row r="30" spans="1:5" x14ac:dyDescent="0.25">
      <c r="A30" s="174" t="s">
        <v>397</v>
      </c>
      <c r="B30" s="174">
        <v>82</v>
      </c>
      <c r="C30" s="174">
        <v>18</v>
      </c>
      <c r="D30" s="174">
        <v>86</v>
      </c>
      <c r="E30" s="174">
        <v>14</v>
      </c>
    </row>
    <row r="31" spans="1:5" x14ac:dyDescent="0.25">
      <c r="A31" s="174" t="s">
        <v>398</v>
      </c>
      <c r="B31" s="174">
        <v>55</v>
      </c>
      <c r="C31" s="174">
        <v>45</v>
      </c>
      <c r="D31" s="174">
        <v>65</v>
      </c>
      <c r="E31" s="174">
        <v>35</v>
      </c>
    </row>
    <row r="32" spans="1:5" x14ac:dyDescent="0.25">
      <c r="A32" s="174" t="s">
        <v>399</v>
      </c>
      <c r="B32" s="174">
        <v>79</v>
      </c>
      <c r="C32" s="174">
        <v>21</v>
      </c>
      <c r="D32" s="174">
        <v>90</v>
      </c>
      <c r="E32" s="174">
        <v>10</v>
      </c>
    </row>
    <row r="33" spans="1:5" x14ac:dyDescent="0.25">
      <c r="A33" s="174" t="s">
        <v>400</v>
      </c>
      <c r="B33" s="174">
        <v>52</v>
      </c>
      <c r="C33" s="174">
        <v>48</v>
      </c>
      <c r="D33" s="174">
        <v>54</v>
      </c>
      <c r="E33" s="174">
        <v>46</v>
      </c>
    </row>
    <row r="34" spans="1:5" x14ac:dyDescent="0.25">
      <c r="A34" s="174" t="s">
        <v>401</v>
      </c>
      <c r="B34" s="174">
        <v>100</v>
      </c>
      <c r="C34" s="174">
        <v>0</v>
      </c>
      <c r="D34" s="174">
        <v>100</v>
      </c>
      <c r="E34" s="174">
        <v>0</v>
      </c>
    </row>
    <row r="35" spans="1:5" x14ac:dyDescent="0.25">
      <c r="A35" s="174" t="s">
        <v>402</v>
      </c>
      <c r="B35" s="174">
        <v>84.099998474121094</v>
      </c>
      <c r="C35" s="174">
        <v>15.899999618530273</v>
      </c>
      <c r="D35" s="174">
        <v>100</v>
      </c>
      <c r="E35" s="174">
        <v>0</v>
      </c>
    </row>
    <row r="36" spans="1:5" x14ac:dyDescent="0.25">
      <c r="A36" s="174" t="s">
        <v>403</v>
      </c>
      <c r="B36" s="174">
        <v>66</v>
      </c>
      <c r="C36" s="174">
        <v>34</v>
      </c>
      <c r="D36" s="174">
        <v>80</v>
      </c>
      <c r="E36" s="174">
        <v>20</v>
      </c>
    </row>
    <row r="37" spans="1:5" x14ac:dyDescent="0.25">
      <c r="A37" s="174" t="s">
        <v>404</v>
      </c>
      <c r="B37" s="174">
        <v>88.099998474121094</v>
      </c>
      <c r="C37" s="174">
        <v>11.899999618530273</v>
      </c>
      <c r="D37" s="174">
        <v>92.300003051757813</v>
      </c>
      <c r="E37" s="174">
        <v>7.6999998092651367</v>
      </c>
    </row>
    <row r="38" spans="1:5" x14ac:dyDescent="0.25">
      <c r="A38" s="174" t="s">
        <v>405</v>
      </c>
      <c r="B38" s="174">
        <v>77</v>
      </c>
      <c r="C38" s="174">
        <v>23</v>
      </c>
      <c r="D38" s="174">
        <v>93</v>
      </c>
      <c r="E38" s="174">
        <v>7</v>
      </c>
    </row>
    <row r="39" spans="1:5" x14ac:dyDescent="0.25">
      <c r="A39" s="174" t="s">
        <v>406</v>
      </c>
      <c r="B39" s="174">
        <v>71.400001525878906</v>
      </c>
      <c r="C39" s="174">
        <v>28.600000381469727</v>
      </c>
      <c r="D39" s="174">
        <v>77.5</v>
      </c>
      <c r="E39" s="174">
        <v>21.5</v>
      </c>
    </row>
    <row r="40" spans="1:5" x14ac:dyDescent="0.25">
      <c r="A40" s="174" t="s">
        <v>407</v>
      </c>
      <c r="B40" s="174">
        <v>83</v>
      </c>
      <c r="C40" s="174">
        <v>17</v>
      </c>
      <c r="D40" s="174">
        <v>97</v>
      </c>
      <c r="E40" s="174">
        <v>3</v>
      </c>
    </row>
    <row r="41" spans="1:5" x14ac:dyDescent="0.25">
      <c r="A41" s="174" t="s">
        <v>408</v>
      </c>
      <c r="B41" s="174">
        <v>80</v>
      </c>
      <c r="C41" s="174">
        <v>20</v>
      </c>
      <c r="D41" s="174">
        <v>83</v>
      </c>
      <c r="E41" s="174">
        <v>17</v>
      </c>
    </row>
    <row r="42" spans="1:5" x14ac:dyDescent="0.25">
      <c r="A42" s="174" t="s">
        <v>409</v>
      </c>
      <c r="B42" s="174">
        <v>71</v>
      </c>
      <c r="C42" s="174">
        <v>29</v>
      </c>
      <c r="D42" s="174">
        <v>81</v>
      </c>
      <c r="E42" s="174">
        <v>19</v>
      </c>
    </row>
    <row r="43" spans="1:5" x14ac:dyDescent="0.25">
      <c r="A43" s="174" t="s">
        <v>410</v>
      </c>
      <c r="B43" s="174">
        <v>43</v>
      </c>
      <c r="C43" s="174">
        <v>57</v>
      </c>
      <c r="D43" s="174">
        <v>47</v>
      </c>
      <c r="E43" s="174">
        <v>53</v>
      </c>
    </row>
    <row r="44" spans="1:5" x14ac:dyDescent="0.25">
      <c r="A44" s="174" t="s">
        <v>411</v>
      </c>
      <c r="B44" s="174">
        <v>68</v>
      </c>
      <c r="C44" s="174">
        <v>32</v>
      </c>
      <c r="D44" s="174">
        <v>85</v>
      </c>
      <c r="E44" s="174">
        <v>15</v>
      </c>
    </row>
    <row r="45" spans="1:5" x14ac:dyDescent="0.25">
      <c r="A45" s="174" t="s">
        <v>412</v>
      </c>
      <c r="B45" s="174">
        <v>78</v>
      </c>
      <c r="C45" s="174">
        <v>22</v>
      </c>
      <c r="D45" s="174">
        <v>86</v>
      </c>
      <c r="E45" s="174">
        <v>14</v>
      </c>
    </row>
    <row r="46" spans="1:5" x14ac:dyDescent="0.25">
      <c r="A46" s="174" t="s">
        <v>413</v>
      </c>
      <c r="B46" s="174">
        <v>55</v>
      </c>
      <c r="C46" s="174">
        <v>45</v>
      </c>
      <c r="D46" s="174">
        <v>94</v>
      </c>
      <c r="E46" s="174">
        <v>6</v>
      </c>
    </row>
    <row r="47" spans="1:5" x14ac:dyDescent="0.25">
      <c r="A47" s="174" t="s">
        <v>414</v>
      </c>
      <c r="B47" s="174">
        <v>63</v>
      </c>
      <c r="C47" s="174">
        <v>37</v>
      </c>
      <c r="D47" s="174">
        <v>73</v>
      </c>
      <c r="E47" s="174">
        <v>27</v>
      </c>
    </row>
    <row r="48" spans="1:5" x14ac:dyDescent="0.25">
      <c r="A48" s="174" t="s">
        <v>415</v>
      </c>
      <c r="B48" s="174">
        <v>85</v>
      </c>
      <c r="C48" s="174">
        <v>15</v>
      </c>
      <c r="D48" s="174">
        <v>80</v>
      </c>
      <c r="E48" s="174">
        <v>20</v>
      </c>
    </row>
    <row r="49" spans="1:5" x14ac:dyDescent="0.25">
      <c r="A49" s="174" t="s">
        <v>416</v>
      </c>
      <c r="B49" s="174">
        <v>85</v>
      </c>
      <c r="C49" s="174">
        <v>15</v>
      </c>
      <c r="D49" s="174">
        <v>93</v>
      </c>
      <c r="E49" s="174">
        <v>7</v>
      </c>
    </row>
    <row r="50" spans="1:5" x14ac:dyDescent="0.25">
      <c r="A50" s="174" t="s">
        <v>417</v>
      </c>
      <c r="B50" s="174">
        <v>55</v>
      </c>
      <c r="C50" s="174">
        <v>45</v>
      </c>
      <c r="D50" s="174">
        <v>67</v>
      </c>
      <c r="E50" s="174">
        <v>33</v>
      </c>
    </row>
    <row r="51" spans="1:5" x14ac:dyDescent="0.25">
      <c r="A51" s="174" t="s">
        <v>418</v>
      </c>
      <c r="B51" s="174">
        <v>70</v>
      </c>
      <c r="C51" s="174">
        <v>30</v>
      </c>
      <c r="D51" s="174">
        <v>75</v>
      </c>
      <c r="E51" s="174">
        <v>25</v>
      </c>
    </row>
    <row r="52" spans="1:5" x14ac:dyDescent="0.25">
      <c r="A52" s="174" t="s">
        <v>419</v>
      </c>
      <c r="B52" s="174">
        <v>83</v>
      </c>
      <c r="C52" s="174">
        <v>17</v>
      </c>
      <c r="D52" s="174">
        <v>97</v>
      </c>
      <c r="E52" s="174">
        <v>3</v>
      </c>
    </row>
    <row r="53" spans="1:5" x14ac:dyDescent="0.25">
      <c r="A53" s="174" t="s">
        <v>420</v>
      </c>
      <c r="B53" s="174">
        <v>100</v>
      </c>
      <c r="C53" s="174">
        <v>0</v>
      </c>
      <c r="D53" s="174">
        <v>100</v>
      </c>
      <c r="E53" s="174">
        <v>0</v>
      </c>
    </row>
    <row r="54" spans="1:5" x14ac:dyDescent="0.25">
      <c r="A54" s="174" t="s">
        <v>421</v>
      </c>
      <c r="B54" s="174">
        <v>86</v>
      </c>
      <c r="C54" s="174">
        <v>14</v>
      </c>
      <c r="D54" s="174">
        <v>92</v>
      </c>
      <c r="E54" s="174">
        <v>8</v>
      </c>
    </row>
    <row r="55" spans="1:5" x14ac:dyDescent="0.25">
      <c r="A55" s="174" t="s">
        <v>422</v>
      </c>
      <c r="B55" s="174">
        <v>76</v>
      </c>
      <c r="C55" s="174">
        <v>24</v>
      </c>
      <c r="D55" s="174">
        <v>92</v>
      </c>
      <c r="E55" s="174">
        <v>8</v>
      </c>
    </row>
    <row r="56" spans="1:5" x14ac:dyDescent="0.25">
      <c r="A56" s="174" t="s">
        <v>423</v>
      </c>
      <c r="B56" s="174">
        <v>94</v>
      </c>
      <c r="C56" s="174">
        <v>6</v>
      </c>
      <c r="D56" s="174">
        <v>94</v>
      </c>
      <c r="E56" s="174">
        <v>6</v>
      </c>
    </row>
    <row r="57" spans="1:5" x14ac:dyDescent="0.25">
      <c r="A57" s="174" t="s">
        <v>424</v>
      </c>
      <c r="B57" s="174">
        <v>80</v>
      </c>
      <c r="C57" s="174">
        <v>20</v>
      </c>
      <c r="D57" s="174">
        <v>95</v>
      </c>
      <c r="E57" s="174">
        <v>5</v>
      </c>
    </row>
    <row r="58" spans="1:5" x14ac:dyDescent="0.25">
      <c r="A58" s="174" t="s">
        <v>425</v>
      </c>
      <c r="B58" s="174">
        <v>100</v>
      </c>
      <c r="C58" s="174">
        <v>0</v>
      </c>
      <c r="D58" s="174">
        <v>100</v>
      </c>
      <c r="E58" s="174">
        <v>0</v>
      </c>
    </row>
    <row r="59" spans="1:5" x14ac:dyDescent="0.25">
      <c r="A59" s="174" t="s">
        <v>426</v>
      </c>
      <c r="B59" s="174">
        <v>72</v>
      </c>
      <c r="C59" s="174">
        <v>28</v>
      </c>
      <c r="D59" s="174">
        <v>91</v>
      </c>
      <c r="E59" s="174">
        <v>9</v>
      </c>
    </row>
    <row r="60" spans="1:5" x14ac:dyDescent="0.25">
      <c r="A60" s="174" t="s">
        <v>427</v>
      </c>
      <c r="B60" s="174">
        <v>88</v>
      </c>
      <c r="C60" s="174">
        <v>12</v>
      </c>
      <c r="D60" s="174">
        <v>100</v>
      </c>
      <c r="E60" s="174">
        <v>0</v>
      </c>
    </row>
    <row r="61" spans="1:5" x14ac:dyDescent="0.25">
      <c r="A61" s="174" t="s">
        <v>428</v>
      </c>
      <c r="B61" s="174">
        <v>71</v>
      </c>
      <c r="C61" s="174">
        <v>29</v>
      </c>
      <c r="D61" s="174">
        <v>83</v>
      </c>
      <c r="E61" s="174">
        <v>17</v>
      </c>
    </row>
    <row r="62" spans="1:5" x14ac:dyDescent="0.25">
      <c r="A62" s="174" t="s">
        <v>429</v>
      </c>
      <c r="B62" s="174">
        <v>64</v>
      </c>
      <c r="C62" s="174">
        <v>36</v>
      </c>
      <c r="D62" s="174">
        <v>79</v>
      </c>
      <c r="E62" s="174">
        <v>21</v>
      </c>
    </row>
    <row r="63" spans="1:5" x14ac:dyDescent="0.25">
      <c r="A63" s="174" t="s">
        <v>430</v>
      </c>
      <c r="B63" s="174">
        <v>78</v>
      </c>
      <c r="C63" s="174">
        <v>22</v>
      </c>
      <c r="D63" s="174">
        <v>100</v>
      </c>
      <c r="E63" s="174">
        <v>0</v>
      </c>
    </row>
    <row r="64" spans="1:5" x14ac:dyDescent="0.25">
      <c r="A64" s="174" t="s">
        <v>431</v>
      </c>
      <c r="B64" s="174">
        <v>92</v>
      </c>
      <c r="C64" s="174">
        <v>8</v>
      </c>
      <c r="D64" s="174">
        <v>100</v>
      </c>
      <c r="E64" s="174">
        <v>0</v>
      </c>
    </row>
    <row r="65" spans="1:5" x14ac:dyDescent="0.25">
      <c r="A65" s="174" t="s">
        <v>432</v>
      </c>
      <c r="B65" s="174">
        <v>83.230003356933594</v>
      </c>
      <c r="C65" s="174">
        <v>16.770000457763672</v>
      </c>
      <c r="D65" s="174">
        <v>96.300003051757813</v>
      </c>
      <c r="E65" s="174">
        <v>3.7000000476837158</v>
      </c>
    </row>
    <row r="66" spans="1:5" x14ac:dyDescent="0.25">
      <c r="A66" s="174" t="s">
        <v>433</v>
      </c>
      <c r="B66" s="174">
        <v>100</v>
      </c>
      <c r="C66" s="174">
        <v>0</v>
      </c>
      <c r="D66" s="174">
        <v>100</v>
      </c>
      <c r="E66" s="174">
        <v>0</v>
      </c>
    </row>
    <row r="67" spans="1:5" x14ac:dyDescent="0.25">
      <c r="A67" s="174" t="s">
        <v>434</v>
      </c>
      <c r="B67" s="174">
        <v>54</v>
      </c>
      <c r="C67" s="174">
        <v>46</v>
      </c>
      <c r="D67" s="174">
        <v>60</v>
      </c>
      <c r="E67" s="174">
        <v>40</v>
      </c>
    </row>
    <row r="68" spans="1:5" x14ac:dyDescent="0.25">
      <c r="A68" s="174" t="s">
        <v>435</v>
      </c>
      <c r="B68" s="174">
        <v>78</v>
      </c>
      <c r="C68" s="174">
        <v>22</v>
      </c>
      <c r="D68" s="174">
        <v>83</v>
      </c>
      <c r="E68" s="174">
        <v>17</v>
      </c>
    </row>
    <row r="69" spans="1:5" x14ac:dyDescent="0.25">
      <c r="A69" s="174" t="s">
        <v>436</v>
      </c>
      <c r="B69" s="174">
        <v>78</v>
      </c>
      <c r="C69" s="174">
        <v>22</v>
      </c>
      <c r="D69" s="174">
        <v>94</v>
      </c>
      <c r="E69" s="174">
        <v>6</v>
      </c>
    </row>
    <row r="70" spans="1:5" x14ac:dyDescent="0.25">
      <c r="A70" s="174" t="s">
        <v>437</v>
      </c>
      <c r="B70" s="174">
        <v>90</v>
      </c>
      <c r="C70" s="174">
        <v>10</v>
      </c>
      <c r="D70" s="174">
        <v>100</v>
      </c>
      <c r="E70" s="174">
        <v>0</v>
      </c>
    </row>
    <row r="71" spans="1:5" x14ac:dyDescent="0.25">
      <c r="A71" s="174" t="s">
        <v>438</v>
      </c>
      <c r="B71" s="174">
        <v>38</v>
      </c>
      <c r="C71" s="174">
        <v>62</v>
      </c>
      <c r="D71" s="174">
        <v>64</v>
      </c>
      <c r="E71" s="174">
        <v>36</v>
      </c>
    </row>
    <row r="72" spans="1:5" x14ac:dyDescent="0.25">
      <c r="A72" s="174" t="s">
        <v>439</v>
      </c>
      <c r="B72" s="174">
        <v>43</v>
      </c>
      <c r="C72" s="174">
        <v>57</v>
      </c>
      <c r="D72" s="174">
        <v>54</v>
      </c>
      <c r="E72" s="174">
        <v>46</v>
      </c>
    </row>
    <row r="73" spans="1:5" x14ac:dyDescent="0.25">
      <c r="A73" s="174" t="s">
        <v>440</v>
      </c>
      <c r="B73" s="174">
        <v>85.099998474121094</v>
      </c>
      <c r="C73" s="174">
        <v>14.899999618530273</v>
      </c>
      <c r="D73" s="174">
        <v>93.800003051757813</v>
      </c>
      <c r="E73" s="174">
        <v>6.1999998092651367</v>
      </c>
    </row>
    <row r="74" spans="1:5" x14ac:dyDescent="0.25">
      <c r="A74" s="174" t="s">
        <v>441</v>
      </c>
      <c r="B74" s="174">
        <v>85</v>
      </c>
      <c r="C74" s="174">
        <v>15</v>
      </c>
      <c r="D74" s="174">
        <v>100</v>
      </c>
      <c r="E74" s="174">
        <v>0</v>
      </c>
    </row>
    <row r="75" spans="1:5" x14ac:dyDescent="0.25">
      <c r="A75" s="174" t="s">
        <v>442</v>
      </c>
      <c r="B75" s="174">
        <v>75</v>
      </c>
      <c r="C75" s="174">
        <v>25</v>
      </c>
      <c r="D75" s="174">
        <v>91</v>
      </c>
      <c r="E75" s="174">
        <v>9</v>
      </c>
    </row>
    <row r="76" spans="1:5" x14ac:dyDescent="0.25">
      <c r="A76" s="174" t="s">
        <v>443</v>
      </c>
      <c r="B76" s="174">
        <v>85</v>
      </c>
      <c r="C76" s="174">
        <v>15</v>
      </c>
      <c r="D76" s="174">
        <v>85</v>
      </c>
      <c r="E76" s="174">
        <v>15</v>
      </c>
    </row>
    <row r="77" spans="1:5" x14ac:dyDescent="0.25">
      <c r="A77" s="174" t="s">
        <v>444</v>
      </c>
      <c r="B77" s="174">
        <v>90</v>
      </c>
      <c r="C77" s="174">
        <v>10</v>
      </c>
      <c r="D77" s="174">
        <v>90</v>
      </c>
      <c r="E77" s="174">
        <v>10</v>
      </c>
    </row>
    <row r="78" spans="1:5" x14ac:dyDescent="0.25">
      <c r="A78" s="174" t="s">
        <v>445</v>
      </c>
      <c r="B78" s="174">
        <v>100</v>
      </c>
      <c r="C78" s="174">
        <v>0</v>
      </c>
      <c r="D78" s="174">
        <v>100</v>
      </c>
      <c r="E78" s="174">
        <v>0</v>
      </c>
    </row>
    <row r="79" spans="1:5" x14ac:dyDescent="0.25">
      <c r="A79" s="174" t="s">
        <v>446</v>
      </c>
      <c r="B79" s="174">
        <v>95</v>
      </c>
      <c r="C79" s="174">
        <v>5</v>
      </c>
      <c r="D79" s="174">
        <v>97</v>
      </c>
      <c r="E79" s="174">
        <v>3</v>
      </c>
    </row>
    <row r="80" spans="1:5" x14ac:dyDescent="0.25">
      <c r="A80" s="174" t="s">
        <v>447</v>
      </c>
      <c r="B80" s="174">
        <v>54</v>
      </c>
      <c r="C80" s="174">
        <v>46</v>
      </c>
      <c r="D80" s="174">
        <v>63</v>
      </c>
      <c r="E80" s="174">
        <v>37</v>
      </c>
    </row>
    <row r="81" spans="1:5" x14ac:dyDescent="0.25">
      <c r="A81" s="174" t="s">
        <v>448</v>
      </c>
      <c r="B81" s="174">
        <v>66</v>
      </c>
      <c r="C81" s="174">
        <v>34</v>
      </c>
      <c r="D81" s="174">
        <v>86</v>
      </c>
      <c r="E81" s="174">
        <v>14</v>
      </c>
    </row>
    <row r="82" spans="1:5" x14ac:dyDescent="0.25">
      <c r="A82" s="174" t="s">
        <v>449</v>
      </c>
      <c r="B82" s="174">
        <v>75</v>
      </c>
      <c r="C82" s="174">
        <v>25</v>
      </c>
      <c r="D82" s="174">
        <v>70</v>
      </c>
      <c r="E82" s="174">
        <v>30</v>
      </c>
    </row>
    <row r="83" spans="1:5" x14ac:dyDescent="0.25">
      <c r="A83" s="174" t="s">
        <v>450</v>
      </c>
      <c r="B83" s="174">
        <v>91</v>
      </c>
      <c r="C83" s="174">
        <v>9</v>
      </c>
      <c r="D83" s="174">
        <v>100</v>
      </c>
      <c r="E83" s="174">
        <v>0</v>
      </c>
    </row>
    <row r="84" spans="1:5" x14ac:dyDescent="0.25">
      <c r="A84" s="174" t="s">
        <v>451</v>
      </c>
      <c r="B84" s="174">
        <v>64</v>
      </c>
      <c r="C84" s="174">
        <v>36</v>
      </c>
      <c r="D84" s="174">
        <v>71</v>
      </c>
      <c r="E84" s="174">
        <v>29</v>
      </c>
    </row>
    <row r="85" spans="1:5" x14ac:dyDescent="0.25">
      <c r="A85" s="174" t="s">
        <v>452</v>
      </c>
      <c r="B85" s="174">
        <v>85</v>
      </c>
      <c r="C85" s="174">
        <v>15</v>
      </c>
      <c r="D85" s="174">
        <v>95.800003051757813</v>
      </c>
      <c r="E85" s="174">
        <v>4.1999998092651367</v>
      </c>
    </row>
    <row r="86" spans="1:5" x14ac:dyDescent="0.25">
      <c r="A86" s="174" t="s">
        <v>453</v>
      </c>
      <c r="B86" s="174">
        <v>88</v>
      </c>
      <c r="C86" s="174">
        <v>12</v>
      </c>
      <c r="D86" s="174">
        <v>89</v>
      </c>
      <c r="E86" s="174">
        <v>11</v>
      </c>
    </row>
    <row r="87" spans="1:5" x14ac:dyDescent="0.25">
      <c r="A87" s="174" t="s">
        <v>454</v>
      </c>
      <c r="B87" s="174">
        <v>100</v>
      </c>
      <c r="C87" s="174">
        <v>0</v>
      </c>
      <c r="D87" s="174">
        <v>100</v>
      </c>
      <c r="E87" s="174">
        <v>0</v>
      </c>
    </row>
    <row r="88" spans="1:5" x14ac:dyDescent="0.25">
      <c r="A88" s="174" t="s">
        <v>455</v>
      </c>
      <c r="B88" s="174">
        <v>90</v>
      </c>
      <c r="C88" s="174">
        <v>10</v>
      </c>
      <c r="D88" s="174">
        <v>100</v>
      </c>
      <c r="E88" s="174">
        <v>0</v>
      </c>
    </row>
    <row r="89" spans="1:5" x14ac:dyDescent="0.25">
      <c r="A89" s="174" t="s">
        <v>456</v>
      </c>
      <c r="B89" s="174">
        <v>42.400001525878906</v>
      </c>
      <c r="C89" s="174">
        <v>57.599998474121094</v>
      </c>
      <c r="D89" s="174">
        <v>73.300003051757812</v>
      </c>
      <c r="E89" s="174">
        <v>26.700000762939453</v>
      </c>
    </row>
    <row r="90" spans="1:5" x14ac:dyDescent="0.25">
      <c r="A90" s="174" t="s">
        <v>457</v>
      </c>
      <c r="B90" s="174">
        <v>66.099999999999994</v>
      </c>
      <c r="C90" s="174">
        <v>33.9</v>
      </c>
      <c r="D90" s="174">
        <v>60.6</v>
      </c>
      <c r="E90" s="174">
        <v>39.4</v>
      </c>
    </row>
    <row r="91" spans="1:5" x14ac:dyDescent="0.25">
      <c r="A91" s="174" t="s">
        <v>458</v>
      </c>
      <c r="B91" s="174">
        <v>36</v>
      </c>
      <c r="C91" s="174">
        <v>64</v>
      </c>
      <c r="D91" s="174">
        <v>37</v>
      </c>
      <c r="E91" s="174">
        <v>63</v>
      </c>
    </row>
    <row r="92" spans="1:5" x14ac:dyDescent="0.25">
      <c r="A92" s="174" t="s">
        <v>459</v>
      </c>
      <c r="B92" s="174">
        <v>57</v>
      </c>
      <c r="C92" s="174">
        <v>43</v>
      </c>
      <c r="D92" s="174">
        <v>75</v>
      </c>
      <c r="E92" s="174">
        <v>25</v>
      </c>
    </row>
    <row r="93" spans="1:5" x14ac:dyDescent="0.25">
      <c r="A93" s="174" t="s">
        <v>460</v>
      </c>
      <c r="B93" s="174">
        <v>90</v>
      </c>
      <c r="C93" s="174">
        <v>10</v>
      </c>
      <c r="D93" s="174">
        <v>94</v>
      </c>
      <c r="E93" s="174">
        <v>6</v>
      </c>
    </row>
    <row r="94" spans="1:5" x14ac:dyDescent="0.25">
      <c r="A94" s="174" t="s">
        <v>461</v>
      </c>
      <c r="B94" s="174">
        <v>50</v>
      </c>
      <c r="C94" s="174">
        <v>50</v>
      </c>
      <c r="D94" s="174">
        <v>61</v>
      </c>
      <c r="E94" s="174">
        <v>39</v>
      </c>
    </row>
    <row r="95" spans="1:5" x14ac:dyDescent="0.25">
      <c r="A95" s="174" t="s">
        <v>462</v>
      </c>
      <c r="B95" s="174">
        <v>51</v>
      </c>
      <c r="C95" s="174">
        <v>49</v>
      </c>
      <c r="D95" s="174">
        <v>65</v>
      </c>
      <c r="E95" s="174">
        <v>35</v>
      </c>
    </row>
    <row r="96" spans="1:5" x14ac:dyDescent="0.25">
      <c r="A96" s="174" t="s">
        <v>463</v>
      </c>
      <c r="B96" s="174">
        <v>63</v>
      </c>
      <c r="C96" s="174">
        <v>37</v>
      </c>
      <c r="D96" s="174">
        <v>68</v>
      </c>
      <c r="E96" s="174">
        <v>32</v>
      </c>
    </row>
    <row r="97" spans="1:5" x14ac:dyDescent="0.25">
      <c r="A97" s="174" t="s">
        <v>464</v>
      </c>
      <c r="B97" s="174">
        <v>57</v>
      </c>
      <c r="C97" s="174">
        <v>43</v>
      </c>
      <c r="D97" s="174">
        <v>85</v>
      </c>
      <c r="E97" s="174">
        <v>15</v>
      </c>
    </row>
    <row r="98" spans="1:5" x14ac:dyDescent="0.25">
      <c r="A98" s="174" t="s">
        <v>465</v>
      </c>
      <c r="B98" s="174">
        <v>82</v>
      </c>
      <c r="C98" s="174">
        <v>18</v>
      </c>
      <c r="D98" s="174">
        <v>100</v>
      </c>
      <c r="E98" s="174">
        <v>0</v>
      </c>
    </row>
    <row r="99" spans="1:5" x14ac:dyDescent="0.25">
      <c r="A99" s="174" t="s">
        <v>466</v>
      </c>
      <c r="B99" s="174">
        <v>83</v>
      </c>
      <c r="C99" s="174">
        <v>17</v>
      </c>
      <c r="D99" s="174">
        <v>93</v>
      </c>
      <c r="E99" s="174">
        <v>7</v>
      </c>
    </row>
    <row r="100" spans="1:5" x14ac:dyDescent="0.25">
      <c r="A100" s="174" t="s">
        <v>467</v>
      </c>
      <c r="B100" s="174">
        <v>83</v>
      </c>
      <c r="C100" s="174">
        <v>17</v>
      </c>
      <c r="D100" s="174">
        <v>83</v>
      </c>
      <c r="E100" s="174">
        <v>17</v>
      </c>
    </row>
    <row r="101" spans="1:5" x14ac:dyDescent="0.25">
      <c r="A101" s="174" t="s">
        <v>468</v>
      </c>
      <c r="B101" s="174">
        <v>68</v>
      </c>
      <c r="C101" s="174">
        <v>32</v>
      </c>
      <c r="D101" s="174">
        <v>81</v>
      </c>
      <c r="E101" s="174">
        <v>19</v>
      </c>
    </row>
    <row r="102" spans="1:5" x14ac:dyDescent="0.25">
      <c r="A102" s="174" t="s">
        <v>469</v>
      </c>
      <c r="B102" s="174">
        <v>90</v>
      </c>
      <c r="C102" s="174">
        <v>10</v>
      </c>
      <c r="D102" s="174">
        <v>89</v>
      </c>
      <c r="E102" s="174">
        <v>11</v>
      </c>
    </row>
    <row r="103" spans="1:5" x14ac:dyDescent="0.25">
      <c r="A103" s="174" t="s">
        <v>470</v>
      </c>
      <c r="B103" s="174">
        <v>85</v>
      </c>
      <c r="C103" s="174">
        <v>15</v>
      </c>
      <c r="D103" s="174">
        <v>95</v>
      </c>
      <c r="E103" s="174">
        <v>5</v>
      </c>
    </row>
    <row r="104" spans="1:5" x14ac:dyDescent="0.25">
      <c r="A104" s="174" t="s">
        <v>471</v>
      </c>
      <c r="B104" s="174">
        <v>65</v>
      </c>
      <c r="C104" s="174">
        <v>35</v>
      </c>
      <c r="D104" s="174">
        <v>75</v>
      </c>
      <c r="E104" s="174">
        <v>25</v>
      </c>
    </row>
    <row r="105" spans="1:5" x14ac:dyDescent="0.25">
      <c r="A105" s="174" t="s">
        <v>472</v>
      </c>
      <c r="B105" s="174">
        <v>88</v>
      </c>
      <c r="C105" s="174">
        <v>12</v>
      </c>
      <c r="D105" s="174">
        <v>86</v>
      </c>
      <c r="E105" s="174">
        <v>14</v>
      </c>
    </row>
    <row r="106" spans="1:5" x14ac:dyDescent="0.25">
      <c r="A106" s="174" t="s">
        <v>473</v>
      </c>
      <c r="B106" s="174">
        <v>70</v>
      </c>
      <c r="C106" s="174">
        <v>30</v>
      </c>
      <c r="D106" s="174">
        <v>70</v>
      </c>
      <c r="E106" s="174">
        <v>30</v>
      </c>
    </row>
    <row r="107" spans="1:5" x14ac:dyDescent="0.25">
      <c r="A107" s="174" t="s">
        <v>474</v>
      </c>
      <c r="B107" s="174">
        <v>89</v>
      </c>
      <c r="C107" s="174">
        <v>11</v>
      </c>
      <c r="D107" s="174">
        <v>94</v>
      </c>
      <c r="E107" s="174">
        <v>6</v>
      </c>
    </row>
    <row r="108" spans="1:5" x14ac:dyDescent="0.25">
      <c r="A108" s="174" t="s">
        <v>475</v>
      </c>
      <c r="B108" s="174">
        <v>59</v>
      </c>
      <c r="C108" s="174">
        <v>41</v>
      </c>
      <c r="D108" s="174">
        <v>92</v>
      </c>
      <c r="E108" s="174">
        <v>8</v>
      </c>
    </row>
    <row r="109" spans="1:5" x14ac:dyDescent="0.25">
      <c r="A109" s="174" t="s">
        <v>476</v>
      </c>
      <c r="B109" s="174">
        <v>50</v>
      </c>
      <c r="C109" s="174">
        <v>50</v>
      </c>
      <c r="D109" s="174">
        <v>52</v>
      </c>
      <c r="E109" s="174">
        <v>48</v>
      </c>
    </row>
    <row r="110" spans="1:5" x14ac:dyDescent="0.25">
      <c r="A110" s="174" t="s">
        <v>477</v>
      </c>
      <c r="B110" s="174">
        <v>90</v>
      </c>
      <c r="C110" s="174">
        <v>10</v>
      </c>
      <c r="D110" s="174">
        <v>100</v>
      </c>
      <c r="E110" s="174">
        <v>0</v>
      </c>
    </row>
    <row r="111" spans="1:5" x14ac:dyDescent="0.25">
      <c r="A111" s="174" t="s">
        <v>478</v>
      </c>
      <c r="B111" s="174">
        <v>89</v>
      </c>
      <c r="C111" s="174">
        <v>11</v>
      </c>
      <c r="D111" s="174">
        <v>86</v>
      </c>
      <c r="E111" s="174">
        <v>14</v>
      </c>
    </row>
    <row r="112" spans="1:5" x14ac:dyDescent="0.25">
      <c r="A112" s="174" t="s">
        <v>479</v>
      </c>
      <c r="B112" s="174">
        <v>90</v>
      </c>
      <c r="C112" s="174">
        <v>10</v>
      </c>
      <c r="D112" s="174">
        <v>100</v>
      </c>
      <c r="E112" s="174">
        <v>0</v>
      </c>
    </row>
    <row r="113" spans="1:5" x14ac:dyDescent="0.25">
      <c r="A113" s="174" t="s">
        <v>480</v>
      </c>
      <c r="B113" s="174">
        <v>100</v>
      </c>
      <c r="C113" s="174">
        <v>0</v>
      </c>
      <c r="D113" s="174">
        <v>100</v>
      </c>
      <c r="E113" s="174">
        <v>0</v>
      </c>
    </row>
    <row r="114" spans="1:5" x14ac:dyDescent="0.25">
      <c r="A114" s="174" t="s">
        <v>481</v>
      </c>
      <c r="B114" s="174">
        <v>78</v>
      </c>
      <c r="C114" s="174">
        <v>22</v>
      </c>
      <c r="D114" s="174">
        <v>78</v>
      </c>
      <c r="E114" s="174">
        <v>22</v>
      </c>
    </row>
    <row r="115" spans="1:5" x14ac:dyDescent="0.25">
      <c r="A115" s="174" t="s">
        <v>482</v>
      </c>
      <c r="B115" s="174">
        <v>72</v>
      </c>
      <c r="C115" s="174">
        <v>28</v>
      </c>
      <c r="D115" s="174">
        <v>87</v>
      </c>
      <c r="E115" s="174">
        <v>13</v>
      </c>
    </row>
    <row r="116" spans="1:5" x14ac:dyDescent="0.25">
      <c r="A116" s="174" t="s">
        <v>483</v>
      </c>
      <c r="B116" s="174">
        <v>60</v>
      </c>
      <c r="C116" s="174">
        <v>40</v>
      </c>
      <c r="D116" s="174">
        <v>80</v>
      </c>
      <c r="E116" s="174">
        <v>20</v>
      </c>
    </row>
    <row r="117" spans="1:5" x14ac:dyDescent="0.25">
      <c r="A117" s="174" t="s">
        <v>484</v>
      </c>
      <c r="B117" s="174">
        <v>73</v>
      </c>
      <c r="C117" s="174">
        <v>27</v>
      </c>
      <c r="D117" s="174">
        <v>70</v>
      </c>
      <c r="E117" s="174">
        <v>30</v>
      </c>
    </row>
    <row r="118" spans="1:5" x14ac:dyDescent="0.25">
      <c r="A118" s="174" t="s">
        <v>485</v>
      </c>
      <c r="B118" s="174">
        <v>70.800003051757813</v>
      </c>
      <c r="C118" s="174">
        <v>29.200000762939453</v>
      </c>
      <c r="D118" s="174">
        <v>88.900001525878906</v>
      </c>
      <c r="E118" s="174">
        <v>11.100000381469727</v>
      </c>
    </row>
    <row r="119" spans="1:5" x14ac:dyDescent="0.25">
      <c r="A119" s="174" t="s">
        <v>486</v>
      </c>
      <c r="B119" s="174">
        <v>74</v>
      </c>
      <c r="C119" s="174">
        <v>26</v>
      </c>
      <c r="D119" s="174">
        <v>100</v>
      </c>
      <c r="E119" s="174">
        <v>0</v>
      </c>
    </row>
    <row r="120" spans="1:5" x14ac:dyDescent="0.25">
      <c r="A120" s="174" t="s">
        <v>487</v>
      </c>
      <c r="B120" s="174">
        <v>41</v>
      </c>
      <c r="C120" s="174">
        <v>59</v>
      </c>
      <c r="D120" s="174">
        <v>61</v>
      </c>
      <c r="E120" s="174">
        <v>39</v>
      </c>
    </row>
    <row r="121" spans="1:5" x14ac:dyDescent="0.25">
      <c r="A121" s="174" t="s">
        <v>488</v>
      </c>
      <c r="B121" s="174">
        <v>63</v>
      </c>
      <c r="C121" s="174">
        <v>37</v>
      </c>
      <c r="D121" s="174">
        <v>56</v>
      </c>
      <c r="E121" s="174">
        <v>44</v>
      </c>
    </row>
    <row r="122" spans="1:5" x14ac:dyDescent="0.25">
      <c r="A122" s="174" t="s">
        <v>489</v>
      </c>
      <c r="B122" s="174">
        <v>71</v>
      </c>
      <c r="C122" s="174">
        <v>29</v>
      </c>
      <c r="D122" s="174">
        <v>72</v>
      </c>
      <c r="E122" s="174">
        <v>28</v>
      </c>
    </row>
    <row r="123" spans="1:5" x14ac:dyDescent="0.25">
      <c r="A123" s="174" t="s">
        <v>490</v>
      </c>
      <c r="B123" s="174">
        <v>77</v>
      </c>
      <c r="C123" s="174">
        <v>23</v>
      </c>
      <c r="D123" s="174">
        <v>88</v>
      </c>
      <c r="E123" s="174">
        <v>12</v>
      </c>
    </row>
    <row r="124" spans="1:5" x14ac:dyDescent="0.25">
      <c r="A124" s="174" t="s">
        <v>491</v>
      </c>
      <c r="B124" s="174">
        <v>65</v>
      </c>
      <c r="C124" s="174">
        <v>35</v>
      </c>
      <c r="D124" s="174">
        <v>100</v>
      </c>
      <c r="E124" s="174">
        <v>0</v>
      </c>
    </row>
    <row r="125" spans="1:5" x14ac:dyDescent="0.25">
      <c r="A125" s="174" t="s">
        <v>492</v>
      </c>
      <c r="B125" s="174">
        <v>89</v>
      </c>
      <c r="C125" s="174">
        <v>11</v>
      </c>
      <c r="D125" s="174">
        <v>89</v>
      </c>
      <c r="E125" s="174">
        <v>11</v>
      </c>
    </row>
    <row r="126" spans="1:5" x14ac:dyDescent="0.25">
      <c r="A126" s="174" t="s">
        <v>493</v>
      </c>
      <c r="B126" s="174">
        <v>91.199996948242188</v>
      </c>
      <c r="C126" s="174">
        <v>8.8000001907348633</v>
      </c>
      <c r="D126" s="174">
        <v>78.599998474121094</v>
      </c>
      <c r="E126" s="174">
        <v>21.399999618530273</v>
      </c>
    </row>
    <row r="127" spans="1:5" x14ac:dyDescent="0.25">
      <c r="A127" s="174" t="s">
        <v>494</v>
      </c>
      <c r="B127" s="174">
        <v>58</v>
      </c>
      <c r="C127" s="174">
        <v>42</v>
      </c>
      <c r="D127" s="174">
        <v>58</v>
      </c>
      <c r="E127" s="174">
        <v>42</v>
      </c>
    </row>
    <row r="128" spans="1:5" x14ac:dyDescent="0.25">
      <c r="A128" s="174" t="s">
        <v>495</v>
      </c>
      <c r="B128" s="174">
        <v>58</v>
      </c>
      <c r="C128" s="174">
        <v>42</v>
      </c>
      <c r="D128" s="174">
        <v>54</v>
      </c>
      <c r="E128" s="174">
        <v>46</v>
      </c>
    </row>
    <row r="129" spans="1:5" x14ac:dyDescent="0.25">
      <c r="A129" s="174" t="s">
        <v>496</v>
      </c>
      <c r="B129" s="174">
        <v>45.299999237060547</v>
      </c>
      <c r="C129" s="174">
        <v>54.700000762939453</v>
      </c>
      <c r="D129" s="174">
        <v>57.5</v>
      </c>
      <c r="E129" s="174">
        <v>42.5</v>
      </c>
    </row>
    <row r="130" spans="1:5" x14ac:dyDescent="0.25">
      <c r="A130" s="174" t="s">
        <v>497</v>
      </c>
      <c r="B130" s="174">
        <v>45</v>
      </c>
      <c r="C130" s="174">
        <v>55</v>
      </c>
      <c r="D130" s="174">
        <v>63</v>
      </c>
      <c r="E130" s="174">
        <v>37</v>
      </c>
    </row>
    <row r="131" spans="1:5" x14ac:dyDescent="0.25">
      <c r="A131" s="174" t="s">
        <v>498</v>
      </c>
      <c r="B131" s="174">
        <v>90</v>
      </c>
      <c r="C131" s="174">
        <v>10</v>
      </c>
      <c r="D131" s="174">
        <v>75</v>
      </c>
      <c r="E131" s="174">
        <v>25</v>
      </c>
    </row>
    <row r="132" spans="1:5" x14ac:dyDescent="0.25">
      <c r="A132" s="174" t="s">
        <v>499</v>
      </c>
      <c r="B132" s="174">
        <v>90.5</v>
      </c>
      <c r="C132" s="174">
        <v>9.5</v>
      </c>
      <c r="D132" s="174">
        <v>92.900001525878906</v>
      </c>
      <c r="E132" s="174">
        <v>7.0999999046325684</v>
      </c>
    </row>
    <row r="133" spans="1:5" x14ac:dyDescent="0.25">
      <c r="A133" s="174" t="s">
        <v>500</v>
      </c>
      <c r="B133" s="174">
        <v>75</v>
      </c>
      <c r="C133" s="174">
        <v>25</v>
      </c>
      <c r="D133" s="174">
        <v>80</v>
      </c>
      <c r="E133" s="174">
        <v>20</v>
      </c>
    </row>
    <row r="134" spans="1:5" x14ac:dyDescent="0.25">
      <c r="A134" s="174" t="s">
        <v>501</v>
      </c>
      <c r="B134" s="174">
        <v>94</v>
      </c>
      <c r="C134" s="174">
        <v>6</v>
      </c>
      <c r="D134" s="174">
        <v>91</v>
      </c>
      <c r="E134" s="174">
        <v>9</v>
      </c>
    </row>
    <row r="135" spans="1:5" x14ac:dyDescent="0.25">
      <c r="A135" s="174" t="s">
        <v>502</v>
      </c>
      <c r="B135" s="174">
        <v>92</v>
      </c>
      <c r="C135" s="174">
        <v>8</v>
      </c>
      <c r="D135" s="174">
        <v>93.3</v>
      </c>
      <c r="E135" s="174">
        <v>6.7</v>
      </c>
    </row>
    <row r="136" spans="1:5" x14ac:dyDescent="0.25">
      <c r="A136" s="174" t="s">
        <v>503</v>
      </c>
      <c r="B136" s="174">
        <v>76</v>
      </c>
      <c r="C136" s="174">
        <v>24</v>
      </c>
      <c r="D136" s="174">
        <v>78</v>
      </c>
      <c r="E136" s="174">
        <v>22</v>
      </c>
    </row>
    <row r="137" spans="1:5" x14ac:dyDescent="0.25">
      <c r="A137" s="174" t="s">
        <v>504</v>
      </c>
      <c r="B137" s="174">
        <v>87.5</v>
      </c>
      <c r="C137" s="174">
        <v>12.5</v>
      </c>
      <c r="D137" s="174">
        <v>85.699996948242188</v>
      </c>
      <c r="E137" s="174">
        <v>14.300000190734863</v>
      </c>
    </row>
    <row r="138" spans="1:5" x14ac:dyDescent="0.25">
      <c r="A138" s="174" t="s">
        <v>505</v>
      </c>
      <c r="B138" s="174">
        <v>90</v>
      </c>
      <c r="C138" s="174">
        <v>10</v>
      </c>
      <c r="D138" s="174">
        <v>100</v>
      </c>
      <c r="E138" s="174">
        <v>0</v>
      </c>
    </row>
    <row r="139" spans="1:5" x14ac:dyDescent="0.25">
      <c r="A139" s="174" t="s">
        <v>506</v>
      </c>
      <c r="B139" s="174">
        <v>90</v>
      </c>
      <c r="C139" s="174">
        <v>10</v>
      </c>
      <c r="D139" s="174">
        <v>100</v>
      </c>
      <c r="E139" s="174">
        <v>0</v>
      </c>
    </row>
    <row r="140" spans="1:5" x14ac:dyDescent="0.25">
      <c r="A140" s="174" t="s">
        <v>507</v>
      </c>
      <c r="B140" s="174">
        <v>79</v>
      </c>
      <c r="C140" s="174">
        <v>21</v>
      </c>
      <c r="D140" s="174">
        <v>83</v>
      </c>
      <c r="E140" s="174">
        <v>17</v>
      </c>
    </row>
    <row r="141" spans="1:5" x14ac:dyDescent="0.25">
      <c r="A141" s="174" t="s">
        <v>508</v>
      </c>
      <c r="B141" s="174">
        <v>75</v>
      </c>
      <c r="C141" s="174">
        <v>25</v>
      </c>
      <c r="D141" s="174">
        <v>90</v>
      </c>
      <c r="E141" s="174">
        <v>10</v>
      </c>
    </row>
    <row r="142" spans="1:5" x14ac:dyDescent="0.25">
      <c r="A142" s="174" t="s">
        <v>509</v>
      </c>
      <c r="B142" s="174">
        <v>76</v>
      </c>
      <c r="C142" s="174">
        <v>24</v>
      </c>
      <c r="D142" s="174">
        <v>76</v>
      </c>
      <c r="E142" s="174">
        <v>24</v>
      </c>
    </row>
    <row r="143" spans="1:5" x14ac:dyDescent="0.25">
      <c r="A143" s="174" t="s">
        <v>510</v>
      </c>
      <c r="B143" s="174">
        <v>93</v>
      </c>
      <c r="C143" s="174">
        <v>6</v>
      </c>
      <c r="D143" s="174">
        <v>100</v>
      </c>
      <c r="E143" s="174">
        <v>0</v>
      </c>
    </row>
    <row r="144" spans="1:5" x14ac:dyDescent="0.25">
      <c r="A144" s="174" t="s">
        <v>511</v>
      </c>
      <c r="B144" s="174">
        <v>77</v>
      </c>
      <c r="C144" s="174">
        <v>23</v>
      </c>
      <c r="D144" s="174">
        <v>79</v>
      </c>
      <c r="E144" s="174">
        <v>21</v>
      </c>
    </row>
    <row r="145" spans="1:5" x14ac:dyDescent="0.25">
      <c r="A145" s="174" t="s">
        <v>512</v>
      </c>
      <c r="B145" s="174">
        <v>63</v>
      </c>
      <c r="C145" s="174">
        <v>37</v>
      </c>
      <c r="D145" s="174">
        <v>63</v>
      </c>
      <c r="E145" s="174">
        <v>37</v>
      </c>
    </row>
    <row r="146" spans="1:5" x14ac:dyDescent="0.25">
      <c r="A146" s="174" t="s">
        <v>513</v>
      </c>
      <c r="B146" s="174">
        <v>72</v>
      </c>
      <c r="C146" s="174">
        <v>28</v>
      </c>
      <c r="D146" s="174">
        <v>80</v>
      </c>
      <c r="E146" s="174">
        <v>20</v>
      </c>
    </row>
    <row r="147" spans="1:5" x14ac:dyDescent="0.25">
      <c r="A147" s="174" t="s">
        <v>514</v>
      </c>
      <c r="B147" s="174">
        <v>67</v>
      </c>
      <c r="C147" s="174">
        <v>33</v>
      </c>
      <c r="D147" s="174">
        <v>62</v>
      </c>
      <c r="E147" s="174">
        <v>38</v>
      </c>
    </row>
    <row r="148" spans="1:5" x14ac:dyDescent="0.25">
      <c r="A148" s="174" t="s">
        <v>515</v>
      </c>
      <c r="B148" s="174">
        <v>42</v>
      </c>
      <c r="C148" s="174">
        <v>58</v>
      </c>
      <c r="D148" s="174">
        <v>82</v>
      </c>
      <c r="E148" s="174">
        <v>18</v>
      </c>
    </row>
    <row r="149" spans="1:5" x14ac:dyDescent="0.25">
      <c r="A149" s="174" t="s">
        <v>516</v>
      </c>
      <c r="B149" s="174">
        <v>84</v>
      </c>
      <c r="C149" s="174">
        <v>16</v>
      </c>
      <c r="D149" s="174">
        <v>84</v>
      </c>
      <c r="E149" s="174">
        <v>16</v>
      </c>
    </row>
    <row r="150" spans="1:5" x14ac:dyDescent="0.25">
      <c r="A150" s="174" t="s">
        <v>517</v>
      </c>
      <c r="B150" s="174">
        <v>70</v>
      </c>
      <c r="C150" s="174">
        <v>30</v>
      </c>
      <c r="D150" s="174">
        <v>79</v>
      </c>
      <c r="E150" s="174">
        <v>21</v>
      </c>
    </row>
    <row r="151" spans="1:5" x14ac:dyDescent="0.25">
      <c r="A151" s="174" t="s">
        <v>518</v>
      </c>
      <c r="B151" s="174">
        <v>88</v>
      </c>
      <c r="C151" s="174">
        <v>12</v>
      </c>
      <c r="D151" s="174">
        <v>83</v>
      </c>
      <c r="E151" s="174">
        <v>17</v>
      </c>
    </row>
    <row r="152" spans="1:5" x14ac:dyDescent="0.25">
      <c r="A152" s="174" t="s">
        <v>519</v>
      </c>
      <c r="B152" s="174">
        <v>75</v>
      </c>
      <c r="C152" s="174">
        <v>25</v>
      </c>
      <c r="D152" s="174">
        <v>88</v>
      </c>
      <c r="E152" s="174">
        <v>12</v>
      </c>
    </row>
    <row r="153" spans="1:5" x14ac:dyDescent="0.25">
      <c r="A153" s="174" t="s">
        <v>520</v>
      </c>
      <c r="B153" s="174">
        <v>68</v>
      </c>
      <c r="C153" s="174">
        <v>32</v>
      </c>
      <c r="D153" s="174">
        <v>70</v>
      </c>
      <c r="E153" s="174">
        <v>30</v>
      </c>
    </row>
    <row r="154" spans="1:5" x14ac:dyDescent="0.25">
      <c r="A154" s="174" t="s">
        <v>521</v>
      </c>
      <c r="B154" s="174">
        <v>53.700000762939453</v>
      </c>
      <c r="C154" s="174">
        <v>46.299999237060547</v>
      </c>
      <c r="D154" s="174">
        <v>56.799999237060547</v>
      </c>
      <c r="E154" s="174">
        <v>43.200000762939453</v>
      </c>
    </row>
    <row r="155" spans="1:5" x14ac:dyDescent="0.25">
      <c r="A155" s="174" t="s">
        <v>522</v>
      </c>
      <c r="B155" s="174">
        <v>93.75</v>
      </c>
      <c r="C155" s="174">
        <v>6.25</v>
      </c>
      <c r="D155" s="174">
        <v>100</v>
      </c>
      <c r="E155" s="174">
        <v>0</v>
      </c>
    </row>
    <row r="156" spans="1:5" x14ac:dyDescent="0.25">
      <c r="A156" s="174" t="s">
        <v>523</v>
      </c>
      <c r="B156" s="174">
        <v>79</v>
      </c>
      <c r="C156" s="174">
        <v>21</v>
      </c>
      <c r="D156" s="174">
        <v>100</v>
      </c>
      <c r="E156" s="174">
        <v>0</v>
      </c>
    </row>
    <row r="157" spans="1:5" x14ac:dyDescent="0.25">
      <c r="A157" s="174" t="s">
        <v>524</v>
      </c>
      <c r="B157" s="174">
        <v>54</v>
      </c>
      <c r="C157" s="174">
        <v>46</v>
      </c>
      <c r="D157" s="174">
        <v>52</v>
      </c>
      <c r="E157" s="174">
        <v>48</v>
      </c>
    </row>
    <row r="158" spans="1:5" x14ac:dyDescent="0.25">
      <c r="A158" s="174" t="s">
        <v>525</v>
      </c>
      <c r="B158" s="174">
        <v>80</v>
      </c>
      <c r="C158" s="174">
        <v>20</v>
      </c>
      <c r="D158" s="174">
        <v>75</v>
      </c>
      <c r="E158" s="174">
        <v>25</v>
      </c>
    </row>
    <row r="159" spans="1:5" x14ac:dyDescent="0.25">
      <c r="A159" s="174" t="s">
        <v>526</v>
      </c>
      <c r="B159" s="174">
        <v>79</v>
      </c>
      <c r="C159" s="174">
        <v>21</v>
      </c>
      <c r="D159" s="174">
        <v>96</v>
      </c>
      <c r="E159" s="174">
        <v>4</v>
      </c>
    </row>
    <row r="160" spans="1:5" x14ac:dyDescent="0.25">
      <c r="A160" s="174" t="s">
        <v>527</v>
      </c>
      <c r="B160" s="174">
        <v>79</v>
      </c>
      <c r="C160" s="174">
        <v>21</v>
      </c>
      <c r="D160" s="174">
        <v>84</v>
      </c>
      <c r="E160" s="174">
        <v>16</v>
      </c>
    </row>
    <row r="161" spans="1:5" x14ac:dyDescent="0.25">
      <c r="A161" s="174" t="s">
        <v>528</v>
      </c>
      <c r="B161" s="174">
        <v>75</v>
      </c>
      <c r="C161" s="174">
        <v>25</v>
      </c>
      <c r="D161" s="174">
        <v>72</v>
      </c>
      <c r="E161" s="174">
        <v>28</v>
      </c>
    </row>
    <row r="162" spans="1:5" x14ac:dyDescent="0.25">
      <c r="A162" s="174" t="s">
        <v>529</v>
      </c>
      <c r="B162" s="174">
        <v>100</v>
      </c>
      <c r="C162" s="174">
        <v>0</v>
      </c>
      <c r="D162" s="174">
        <v>100</v>
      </c>
      <c r="E162" s="174">
        <v>0</v>
      </c>
    </row>
  </sheetData>
  <mergeCells count="2">
    <mergeCell ref="B3:C3"/>
    <mergeCell ref="D3:E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6"/>
  <sheetViews>
    <sheetView workbookViewId="0">
      <selection activeCell="F22" sqref="F22"/>
    </sheetView>
  </sheetViews>
  <sheetFormatPr defaultRowHeight="15" x14ac:dyDescent="0.25"/>
  <cols>
    <col min="1" max="1" width="22.7109375" customWidth="1"/>
    <col min="2" max="2" width="15.42578125" customWidth="1"/>
    <col min="3" max="3" width="15.140625" customWidth="1"/>
  </cols>
  <sheetData>
    <row r="1" spans="1:3" ht="90" x14ac:dyDescent="0.25">
      <c r="A1" s="15" t="s">
        <v>3</v>
      </c>
      <c r="B1" s="181" t="s">
        <v>860</v>
      </c>
      <c r="C1" s="181" t="s">
        <v>861</v>
      </c>
    </row>
    <row r="2" spans="1:3" x14ac:dyDescent="0.25">
      <c r="A2" t="s">
        <v>374</v>
      </c>
      <c r="B2" s="182">
        <v>75</v>
      </c>
      <c r="C2" s="182">
        <v>75</v>
      </c>
    </row>
    <row r="3" spans="1:3" x14ac:dyDescent="0.25">
      <c r="A3" t="s">
        <v>375</v>
      </c>
      <c r="B3" s="182">
        <v>83</v>
      </c>
      <c r="C3" s="182">
        <v>99</v>
      </c>
    </row>
    <row r="4" spans="1:3" x14ac:dyDescent="0.25">
      <c r="A4" t="s">
        <v>376</v>
      </c>
      <c r="B4" s="183">
        <v>68</v>
      </c>
      <c r="C4" s="183">
        <v>78</v>
      </c>
    </row>
    <row r="5" spans="1:3" x14ac:dyDescent="0.25">
      <c r="A5" t="s">
        <v>377</v>
      </c>
      <c r="B5" s="182">
        <v>85</v>
      </c>
      <c r="C5" s="182">
        <v>100</v>
      </c>
    </row>
    <row r="6" spans="1:3" x14ac:dyDescent="0.25">
      <c r="A6" t="s">
        <v>378</v>
      </c>
      <c r="B6" s="182">
        <v>84</v>
      </c>
      <c r="C6" s="182">
        <v>100</v>
      </c>
    </row>
    <row r="7" spans="1:3" x14ac:dyDescent="0.25">
      <c r="A7" t="s">
        <v>379</v>
      </c>
      <c r="B7" s="183">
        <v>72</v>
      </c>
      <c r="C7" s="183">
        <v>80</v>
      </c>
    </row>
    <row r="8" spans="1:3" x14ac:dyDescent="0.25">
      <c r="A8" t="s">
        <v>380</v>
      </c>
      <c r="B8" s="182">
        <v>41</v>
      </c>
      <c r="C8" s="182">
        <v>52</v>
      </c>
    </row>
    <row r="9" spans="1:3" x14ac:dyDescent="0.25">
      <c r="A9" t="s">
        <v>381</v>
      </c>
      <c r="B9" s="182">
        <v>100</v>
      </c>
      <c r="C9" s="182">
        <v>100</v>
      </c>
    </row>
    <row r="10" spans="1:3" x14ac:dyDescent="0.25">
      <c r="A10" t="s">
        <v>382</v>
      </c>
      <c r="B10" s="182">
        <v>88</v>
      </c>
      <c r="C10" s="182">
        <v>88</v>
      </c>
    </row>
    <row r="11" spans="1:3" x14ac:dyDescent="0.25">
      <c r="A11" t="s">
        <v>383</v>
      </c>
      <c r="B11" s="182">
        <v>74</v>
      </c>
      <c r="C11" s="182">
        <v>100</v>
      </c>
    </row>
    <row r="12" spans="1:3" x14ac:dyDescent="0.25">
      <c r="A12" t="s">
        <v>384</v>
      </c>
      <c r="B12" s="182">
        <v>77</v>
      </c>
      <c r="C12" s="182">
        <v>76</v>
      </c>
    </row>
    <row r="13" spans="1:3" x14ac:dyDescent="0.25">
      <c r="A13" t="s">
        <v>385</v>
      </c>
      <c r="B13" s="182">
        <v>53</v>
      </c>
      <c r="C13" s="182">
        <v>68</v>
      </c>
    </row>
    <row r="14" spans="1:3" x14ac:dyDescent="0.25">
      <c r="A14" t="s">
        <v>386</v>
      </c>
      <c r="B14" s="183">
        <v>66</v>
      </c>
      <c r="C14" s="183">
        <v>89</v>
      </c>
    </row>
    <row r="15" spans="1:3" x14ac:dyDescent="0.25">
      <c r="A15" t="s">
        <v>387</v>
      </c>
      <c r="B15" s="182">
        <v>80</v>
      </c>
      <c r="C15" s="182">
        <v>100</v>
      </c>
    </row>
    <row r="16" spans="1:3" x14ac:dyDescent="0.25">
      <c r="A16" t="s">
        <v>388</v>
      </c>
      <c r="B16" s="182">
        <v>87</v>
      </c>
      <c r="C16" s="182">
        <v>88</v>
      </c>
    </row>
    <row r="17" spans="1:3" x14ac:dyDescent="0.25">
      <c r="A17" t="s">
        <v>389</v>
      </c>
      <c r="B17" s="183">
        <v>100</v>
      </c>
      <c r="C17" s="183">
        <v>100</v>
      </c>
    </row>
    <row r="18" spans="1:3" x14ac:dyDescent="0.25">
      <c r="A18" t="s">
        <v>390</v>
      </c>
      <c r="B18" s="182">
        <v>53</v>
      </c>
      <c r="C18" s="182">
        <v>54</v>
      </c>
    </row>
    <row r="19" spans="1:3" x14ac:dyDescent="0.25">
      <c r="A19" t="s">
        <v>391</v>
      </c>
      <c r="B19" s="182">
        <v>80</v>
      </c>
      <c r="C19" s="182">
        <v>82</v>
      </c>
    </row>
    <row r="20" spans="1:3" x14ac:dyDescent="0.25">
      <c r="A20" t="s">
        <v>392</v>
      </c>
      <c r="B20" s="182">
        <v>60</v>
      </c>
      <c r="C20" s="182">
        <v>53</v>
      </c>
    </row>
    <row r="21" spans="1:3" x14ac:dyDescent="0.25">
      <c r="A21" t="s">
        <v>393</v>
      </c>
      <c r="B21" s="182">
        <v>90</v>
      </c>
      <c r="C21" s="182">
        <v>100</v>
      </c>
    </row>
    <row r="22" spans="1:3" x14ac:dyDescent="0.25">
      <c r="A22" t="s">
        <v>394</v>
      </c>
      <c r="B22" s="182">
        <v>90</v>
      </c>
      <c r="C22" s="182">
        <v>95</v>
      </c>
    </row>
    <row r="23" spans="1:3" x14ac:dyDescent="0.25">
      <c r="A23" t="s">
        <v>395</v>
      </c>
      <c r="B23" s="183">
        <v>76</v>
      </c>
      <c r="C23" s="183">
        <v>80</v>
      </c>
    </row>
    <row r="24" spans="1:3" x14ac:dyDescent="0.25">
      <c r="A24" t="s">
        <v>396</v>
      </c>
      <c r="B24" s="183">
        <v>92</v>
      </c>
      <c r="C24" s="183">
        <v>100</v>
      </c>
    </row>
    <row r="25" spans="1:3" x14ac:dyDescent="0.25">
      <c r="A25" t="s">
        <v>397</v>
      </c>
      <c r="B25" s="182">
        <v>88</v>
      </c>
      <c r="C25" s="182">
        <v>100</v>
      </c>
    </row>
    <row r="26" spans="1:3" x14ac:dyDescent="0.25">
      <c r="A26" t="s">
        <v>398</v>
      </c>
      <c r="B26" s="182">
        <v>74</v>
      </c>
      <c r="C26" s="182">
        <v>90</v>
      </c>
    </row>
    <row r="27" spans="1:3" x14ac:dyDescent="0.25">
      <c r="A27" t="s">
        <v>399</v>
      </c>
      <c r="B27" s="182">
        <v>79</v>
      </c>
      <c r="C27" s="182">
        <v>83</v>
      </c>
    </row>
    <row r="28" spans="1:3" x14ac:dyDescent="0.25">
      <c r="A28" t="s">
        <v>400</v>
      </c>
      <c r="B28" s="183">
        <v>83</v>
      </c>
      <c r="C28" s="183">
        <v>83</v>
      </c>
    </row>
    <row r="29" spans="1:3" x14ac:dyDescent="0.25">
      <c r="A29" t="s">
        <v>401</v>
      </c>
      <c r="B29" s="182">
        <v>91</v>
      </c>
      <c r="C29" s="182">
        <v>97</v>
      </c>
    </row>
    <row r="30" spans="1:3" x14ac:dyDescent="0.25">
      <c r="A30" t="s">
        <v>402</v>
      </c>
      <c r="B30" s="182">
        <v>89</v>
      </c>
      <c r="C30" s="182">
        <v>88</v>
      </c>
    </row>
    <row r="31" spans="1:3" x14ac:dyDescent="0.25">
      <c r="A31" t="s">
        <v>403</v>
      </c>
      <c r="B31" s="182">
        <v>53</v>
      </c>
      <c r="C31" s="182">
        <v>67</v>
      </c>
    </row>
    <row r="32" spans="1:3" x14ac:dyDescent="0.25">
      <c r="A32" t="s">
        <v>404</v>
      </c>
      <c r="B32" s="182">
        <v>72</v>
      </c>
      <c r="C32" s="182">
        <v>50</v>
      </c>
    </row>
    <row r="33" spans="1:3" x14ac:dyDescent="0.25">
      <c r="A33" t="s">
        <v>405</v>
      </c>
      <c r="B33" s="182">
        <v>79</v>
      </c>
      <c r="C33" s="182">
        <v>81</v>
      </c>
    </row>
    <row r="34" spans="1:3" x14ac:dyDescent="0.25">
      <c r="A34" t="s">
        <v>406</v>
      </c>
      <c r="B34" s="182">
        <v>34</v>
      </c>
      <c r="C34" s="182">
        <v>31</v>
      </c>
    </row>
    <row r="35" spans="1:3" x14ac:dyDescent="0.25">
      <c r="A35" t="s">
        <v>407</v>
      </c>
      <c r="B35" s="7">
        <v>81</v>
      </c>
      <c r="C35" s="7">
        <v>100</v>
      </c>
    </row>
    <row r="36" spans="1:3" x14ac:dyDescent="0.25">
      <c r="A36" t="s">
        <v>408</v>
      </c>
      <c r="B36" s="182">
        <v>67</v>
      </c>
      <c r="C36" s="182">
        <v>66</v>
      </c>
    </row>
    <row r="37" spans="1:3" x14ac:dyDescent="0.25">
      <c r="A37" t="s">
        <v>409</v>
      </c>
      <c r="B37" s="182">
        <v>79</v>
      </c>
      <c r="C37" s="182">
        <v>100</v>
      </c>
    </row>
    <row r="38" spans="1:3" x14ac:dyDescent="0.25">
      <c r="A38" t="s">
        <v>410</v>
      </c>
      <c r="B38" s="182">
        <v>54</v>
      </c>
      <c r="C38" s="182">
        <v>64</v>
      </c>
    </row>
    <row r="39" spans="1:3" x14ac:dyDescent="0.25">
      <c r="A39" t="s">
        <v>411</v>
      </c>
      <c r="B39" s="182">
        <v>53</v>
      </c>
      <c r="C39" s="182">
        <v>58</v>
      </c>
    </row>
    <row r="40" spans="1:3" x14ac:dyDescent="0.25">
      <c r="A40" t="s">
        <v>412</v>
      </c>
      <c r="B40" s="182">
        <v>64</v>
      </c>
      <c r="C40" s="182">
        <v>78</v>
      </c>
    </row>
    <row r="41" spans="1:3" x14ac:dyDescent="0.25">
      <c r="A41" t="s">
        <v>413</v>
      </c>
      <c r="B41" s="182">
        <v>40</v>
      </c>
      <c r="C41" s="182">
        <v>40</v>
      </c>
    </row>
    <row r="42" spans="1:3" x14ac:dyDescent="0.25">
      <c r="A42" t="s">
        <v>414</v>
      </c>
      <c r="B42" s="182">
        <v>94</v>
      </c>
      <c r="C42" s="182">
        <v>100</v>
      </c>
    </row>
    <row r="43" spans="1:3" x14ac:dyDescent="0.25">
      <c r="A43" t="s">
        <v>415</v>
      </c>
      <c r="B43" s="182">
        <v>77</v>
      </c>
      <c r="C43" s="182">
        <v>77</v>
      </c>
    </row>
    <row r="44" spans="1:3" x14ac:dyDescent="0.25">
      <c r="A44" t="s">
        <v>416</v>
      </c>
      <c r="B44" s="183">
        <v>84</v>
      </c>
      <c r="C44" s="183">
        <v>100</v>
      </c>
    </row>
    <row r="45" spans="1:3" x14ac:dyDescent="0.25">
      <c r="A45" t="s">
        <v>417</v>
      </c>
      <c r="B45" s="182">
        <v>80</v>
      </c>
      <c r="C45" s="182">
        <v>100</v>
      </c>
    </row>
    <row r="46" spans="1:3" x14ac:dyDescent="0.25">
      <c r="A46" t="s">
        <v>418</v>
      </c>
      <c r="B46" s="183">
        <v>30</v>
      </c>
      <c r="C46" s="183">
        <v>30</v>
      </c>
    </row>
    <row r="47" spans="1:3" x14ac:dyDescent="0.25">
      <c r="A47" t="s">
        <v>419</v>
      </c>
      <c r="B47" s="182">
        <v>90</v>
      </c>
      <c r="C47" s="182">
        <v>89</v>
      </c>
    </row>
    <row r="48" spans="1:3" x14ac:dyDescent="0.25">
      <c r="A48" t="s">
        <v>420</v>
      </c>
      <c r="B48" s="182">
        <v>63</v>
      </c>
      <c r="C48" s="182">
        <v>85</v>
      </c>
    </row>
    <row r="49" spans="1:3" x14ac:dyDescent="0.25">
      <c r="A49" t="s">
        <v>421</v>
      </c>
      <c r="B49" s="182">
        <v>68</v>
      </c>
      <c r="C49" s="182">
        <v>76</v>
      </c>
    </row>
    <row r="50" spans="1:3" x14ac:dyDescent="0.25">
      <c r="A50" t="s">
        <v>422</v>
      </c>
      <c r="B50" s="182">
        <v>89</v>
      </c>
      <c r="C50" s="182">
        <v>95</v>
      </c>
    </row>
    <row r="51" spans="1:3" x14ac:dyDescent="0.25">
      <c r="A51" t="s">
        <v>423</v>
      </c>
      <c r="B51" s="182">
        <v>77</v>
      </c>
      <c r="C51" s="182">
        <v>93</v>
      </c>
    </row>
    <row r="52" spans="1:3" x14ac:dyDescent="0.25">
      <c r="A52" t="s">
        <v>424</v>
      </c>
      <c r="B52" s="182">
        <v>82</v>
      </c>
      <c r="C52" s="182">
        <v>83</v>
      </c>
    </row>
    <row r="53" spans="1:3" x14ac:dyDescent="0.25">
      <c r="A53" t="s">
        <v>425</v>
      </c>
      <c r="B53" s="182">
        <v>75</v>
      </c>
      <c r="C53" s="182">
        <v>100</v>
      </c>
    </row>
    <row r="54" spans="1:3" x14ac:dyDescent="0.25">
      <c r="A54" t="s">
        <v>426</v>
      </c>
      <c r="B54" s="182"/>
      <c r="C54" s="182"/>
    </row>
    <row r="55" spans="1:3" x14ac:dyDescent="0.25">
      <c r="A55" t="s">
        <v>427</v>
      </c>
      <c r="B55" s="182">
        <v>69</v>
      </c>
      <c r="C55" s="182">
        <v>100</v>
      </c>
    </row>
    <row r="56" spans="1:3" x14ac:dyDescent="0.25">
      <c r="A56" t="s">
        <v>428</v>
      </c>
      <c r="B56" s="182">
        <v>53</v>
      </c>
      <c r="C56" s="182">
        <v>57</v>
      </c>
    </row>
    <row r="57" spans="1:3" x14ac:dyDescent="0.25">
      <c r="A57" t="s">
        <v>429</v>
      </c>
      <c r="B57" s="182">
        <v>95</v>
      </c>
      <c r="C57" s="182">
        <v>100</v>
      </c>
    </row>
    <row r="58" spans="1:3" x14ac:dyDescent="0.25">
      <c r="A58" t="s">
        <v>430</v>
      </c>
      <c r="B58" s="182">
        <v>93</v>
      </c>
      <c r="C58" s="182">
        <v>96</v>
      </c>
    </row>
    <row r="59" spans="1:3" x14ac:dyDescent="0.25">
      <c r="A59" t="s">
        <v>431</v>
      </c>
      <c r="B59" s="182">
        <v>48</v>
      </c>
      <c r="C59" s="182">
        <v>48</v>
      </c>
    </row>
    <row r="60" spans="1:3" x14ac:dyDescent="0.25">
      <c r="A60" t="s">
        <v>432</v>
      </c>
      <c r="B60" s="182">
        <v>77</v>
      </c>
      <c r="C60" s="182">
        <v>93</v>
      </c>
    </row>
    <row r="61" spans="1:3" x14ac:dyDescent="0.25">
      <c r="A61" t="s">
        <v>433</v>
      </c>
      <c r="B61" s="182">
        <v>84</v>
      </c>
      <c r="C61" s="182">
        <v>81</v>
      </c>
    </row>
    <row r="62" spans="1:3" x14ac:dyDescent="0.25">
      <c r="A62" t="s">
        <v>434</v>
      </c>
      <c r="B62" s="183">
        <v>77</v>
      </c>
      <c r="C62" s="183">
        <v>100</v>
      </c>
    </row>
    <row r="63" spans="1:3" x14ac:dyDescent="0.25">
      <c r="A63" t="s">
        <v>435</v>
      </c>
      <c r="B63" s="182">
        <v>79</v>
      </c>
      <c r="C63" s="182">
        <v>85</v>
      </c>
    </row>
    <row r="64" spans="1:3" x14ac:dyDescent="0.25">
      <c r="A64" t="s">
        <v>436</v>
      </c>
      <c r="B64" s="182">
        <v>74</v>
      </c>
      <c r="C64" s="182">
        <v>85</v>
      </c>
    </row>
    <row r="65" spans="1:3" x14ac:dyDescent="0.25">
      <c r="A65" t="s">
        <v>437</v>
      </c>
      <c r="B65" s="182">
        <v>79</v>
      </c>
      <c r="C65" s="182">
        <v>79</v>
      </c>
    </row>
    <row r="66" spans="1:3" x14ac:dyDescent="0.25">
      <c r="A66" t="s">
        <v>438</v>
      </c>
      <c r="B66" s="183">
        <v>83</v>
      </c>
      <c r="C66" s="183">
        <v>83</v>
      </c>
    </row>
    <row r="67" spans="1:3" x14ac:dyDescent="0.25">
      <c r="A67" t="s">
        <v>439</v>
      </c>
      <c r="B67" s="182">
        <v>79</v>
      </c>
      <c r="C67" s="182">
        <v>95</v>
      </c>
    </row>
    <row r="68" spans="1:3" x14ac:dyDescent="0.25">
      <c r="A68" t="s">
        <v>440</v>
      </c>
      <c r="B68" s="182">
        <v>67</v>
      </c>
      <c r="C68" s="182">
        <v>86</v>
      </c>
    </row>
    <row r="69" spans="1:3" x14ac:dyDescent="0.25">
      <c r="A69" t="s">
        <v>441</v>
      </c>
      <c r="B69" s="183">
        <v>100</v>
      </c>
      <c r="C69" s="183">
        <v>100</v>
      </c>
    </row>
    <row r="70" spans="1:3" x14ac:dyDescent="0.25">
      <c r="A70" t="s">
        <v>442</v>
      </c>
      <c r="B70" s="182">
        <v>68</v>
      </c>
      <c r="C70" s="182">
        <v>66</v>
      </c>
    </row>
    <row r="71" spans="1:3" x14ac:dyDescent="0.25">
      <c r="A71" t="s">
        <v>443</v>
      </c>
      <c r="B71" s="182">
        <v>83</v>
      </c>
      <c r="C71" s="182">
        <v>89</v>
      </c>
    </row>
    <row r="72" spans="1:3" x14ac:dyDescent="0.25">
      <c r="A72" t="s">
        <v>444</v>
      </c>
      <c r="B72" s="183">
        <v>43</v>
      </c>
      <c r="C72" s="183">
        <v>56</v>
      </c>
    </row>
    <row r="73" spans="1:3" x14ac:dyDescent="0.25">
      <c r="A73" t="s">
        <v>445</v>
      </c>
      <c r="B73" s="182">
        <v>81</v>
      </c>
      <c r="C73" s="182">
        <v>95</v>
      </c>
    </row>
    <row r="74" spans="1:3" x14ac:dyDescent="0.25">
      <c r="A74" t="s">
        <v>446</v>
      </c>
      <c r="B74" s="182">
        <v>41</v>
      </c>
      <c r="C74" s="182">
        <v>75</v>
      </c>
    </row>
    <row r="75" spans="1:3" x14ac:dyDescent="0.25">
      <c r="A75" t="s">
        <v>447</v>
      </c>
      <c r="B75" s="182">
        <v>88</v>
      </c>
      <c r="C75" s="182">
        <v>88</v>
      </c>
    </row>
    <row r="76" spans="1:3" x14ac:dyDescent="0.25">
      <c r="A76" t="s">
        <v>448</v>
      </c>
      <c r="B76" s="182">
        <v>92</v>
      </c>
      <c r="C76" s="182">
        <v>100</v>
      </c>
    </row>
    <row r="77" spans="1:3" x14ac:dyDescent="0.25">
      <c r="A77" t="s">
        <v>449</v>
      </c>
      <c r="B77" s="182">
        <v>97</v>
      </c>
      <c r="C77" s="182">
        <v>93</v>
      </c>
    </row>
    <row r="78" spans="1:3" x14ac:dyDescent="0.25">
      <c r="A78" t="s">
        <v>450</v>
      </c>
      <c r="B78" s="182">
        <v>73</v>
      </c>
      <c r="C78" s="182">
        <v>86</v>
      </c>
    </row>
    <row r="79" spans="1:3" x14ac:dyDescent="0.25">
      <c r="A79" t="s">
        <v>451</v>
      </c>
      <c r="B79" s="182">
        <v>73</v>
      </c>
      <c r="C79" s="182">
        <v>73</v>
      </c>
    </row>
    <row r="80" spans="1:3" x14ac:dyDescent="0.25">
      <c r="A80" t="s">
        <v>452</v>
      </c>
      <c r="B80" s="182">
        <v>77</v>
      </c>
      <c r="C80" s="182">
        <v>77</v>
      </c>
    </row>
    <row r="81" spans="1:3" x14ac:dyDescent="0.25">
      <c r="A81" t="s">
        <v>453</v>
      </c>
      <c r="B81" s="182">
        <v>64</v>
      </c>
      <c r="C81" s="182">
        <v>64</v>
      </c>
    </row>
    <row r="82" spans="1:3" x14ac:dyDescent="0.25">
      <c r="A82" t="s">
        <v>454</v>
      </c>
      <c r="B82" s="182">
        <v>85</v>
      </c>
      <c r="C82" s="182">
        <v>88</v>
      </c>
    </row>
    <row r="83" spans="1:3" x14ac:dyDescent="0.25">
      <c r="A83" t="s">
        <v>455</v>
      </c>
      <c r="B83" s="182">
        <v>82</v>
      </c>
      <c r="C83" s="182">
        <v>95</v>
      </c>
    </row>
    <row r="84" spans="1:3" x14ac:dyDescent="0.25">
      <c r="A84" t="s">
        <v>456</v>
      </c>
      <c r="B84" s="182">
        <v>69</v>
      </c>
      <c r="C84" s="182">
        <v>100</v>
      </c>
    </row>
    <row r="85" spans="1:3" x14ac:dyDescent="0.25">
      <c r="A85" t="s">
        <v>457</v>
      </c>
      <c r="B85" s="182">
        <v>61</v>
      </c>
      <c r="C85" s="182">
        <v>93</v>
      </c>
    </row>
    <row r="86" spans="1:3" x14ac:dyDescent="0.25">
      <c r="A86" t="s">
        <v>458</v>
      </c>
      <c r="B86" s="182">
        <v>100</v>
      </c>
      <c r="C86" s="182">
        <v>100</v>
      </c>
    </row>
    <row r="87" spans="1:3" x14ac:dyDescent="0.25">
      <c r="A87" t="s">
        <v>459</v>
      </c>
      <c r="B87" s="182">
        <v>64</v>
      </c>
      <c r="C87" s="182">
        <v>83</v>
      </c>
    </row>
    <row r="88" spans="1:3" x14ac:dyDescent="0.25">
      <c r="A88" t="s">
        <v>460</v>
      </c>
      <c r="B88" s="182">
        <v>67</v>
      </c>
      <c r="C88" s="182">
        <v>72</v>
      </c>
    </row>
    <row r="89" spans="1:3" x14ac:dyDescent="0.25">
      <c r="A89" t="s">
        <v>461</v>
      </c>
      <c r="B89" s="182">
        <v>63</v>
      </c>
      <c r="C89" s="182">
        <v>75</v>
      </c>
    </row>
    <row r="90" spans="1:3" x14ac:dyDescent="0.25">
      <c r="A90" t="s">
        <v>462</v>
      </c>
      <c r="B90" s="182">
        <v>63</v>
      </c>
      <c r="C90" s="182">
        <v>65</v>
      </c>
    </row>
    <row r="91" spans="1:3" x14ac:dyDescent="0.25">
      <c r="A91" t="s">
        <v>463</v>
      </c>
      <c r="B91" s="182">
        <v>92</v>
      </c>
      <c r="C91" s="182">
        <v>100</v>
      </c>
    </row>
    <row r="92" spans="1:3" x14ac:dyDescent="0.25">
      <c r="A92" t="s">
        <v>464</v>
      </c>
      <c r="B92" s="182">
        <v>100</v>
      </c>
      <c r="C92" s="182">
        <v>100</v>
      </c>
    </row>
    <row r="93" spans="1:3" x14ac:dyDescent="0.25">
      <c r="A93" t="s">
        <v>465</v>
      </c>
      <c r="B93" s="182">
        <v>75</v>
      </c>
      <c r="C93" s="182">
        <v>83</v>
      </c>
    </row>
    <row r="94" spans="1:3" x14ac:dyDescent="0.25">
      <c r="A94" t="s">
        <v>466</v>
      </c>
      <c r="B94" s="182">
        <v>88</v>
      </c>
      <c r="C94" s="182">
        <v>88</v>
      </c>
    </row>
    <row r="95" spans="1:3" x14ac:dyDescent="0.25">
      <c r="A95" t="s">
        <v>467</v>
      </c>
      <c r="B95" s="184">
        <v>86</v>
      </c>
      <c r="C95" s="184">
        <v>86</v>
      </c>
    </row>
    <row r="96" spans="1:3" x14ac:dyDescent="0.25">
      <c r="A96" t="s">
        <v>468</v>
      </c>
      <c r="B96" s="182">
        <v>71</v>
      </c>
      <c r="C96" s="182">
        <v>77</v>
      </c>
    </row>
    <row r="97" spans="1:3" x14ac:dyDescent="0.25">
      <c r="A97" t="s">
        <v>469</v>
      </c>
      <c r="B97" s="182">
        <v>75</v>
      </c>
      <c r="C97" s="182">
        <v>75</v>
      </c>
    </row>
    <row r="98" spans="1:3" x14ac:dyDescent="0.25">
      <c r="A98" t="s">
        <v>470</v>
      </c>
      <c r="B98" s="182">
        <v>84</v>
      </c>
      <c r="C98" s="182">
        <v>88</v>
      </c>
    </row>
    <row r="99" spans="1:3" x14ac:dyDescent="0.25">
      <c r="A99" t="s">
        <v>471</v>
      </c>
      <c r="B99" s="183">
        <v>90</v>
      </c>
      <c r="C99" s="183">
        <v>100</v>
      </c>
    </row>
    <row r="100" spans="1:3" x14ac:dyDescent="0.25">
      <c r="A100" t="s">
        <v>472</v>
      </c>
      <c r="B100" s="182">
        <v>34</v>
      </c>
      <c r="C100" s="182">
        <v>31</v>
      </c>
    </row>
    <row r="101" spans="1:3" x14ac:dyDescent="0.25">
      <c r="A101" t="s">
        <v>473</v>
      </c>
      <c r="B101" s="182">
        <v>65</v>
      </c>
      <c r="C101" s="182">
        <v>100</v>
      </c>
    </row>
    <row r="102" spans="1:3" x14ac:dyDescent="0.25">
      <c r="A102" t="s">
        <v>474</v>
      </c>
      <c r="B102" s="182">
        <v>88</v>
      </c>
      <c r="C102" s="182">
        <v>54</v>
      </c>
    </row>
    <row r="103" spans="1:3" x14ac:dyDescent="0.25">
      <c r="A103" t="s">
        <v>475</v>
      </c>
      <c r="B103" s="182">
        <v>74</v>
      </c>
      <c r="C103" s="182">
        <v>89</v>
      </c>
    </row>
    <row r="104" spans="1:3" x14ac:dyDescent="0.25">
      <c r="A104" t="s">
        <v>476</v>
      </c>
      <c r="B104" s="182">
        <v>55</v>
      </c>
      <c r="C104" s="182">
        <v>78</v>
      </c>
    </row>
    <row r="105" spans="1:3" x14ac:dyDescent="0.25">
      <c r="A105" t="s">
        <v>477</v>
      </c>
      <c r="B105" s="182">
        <v>68</v>
      </c>
      <c r="C105" s="182">
        <v>90</v>
      </c>
    </row>
    <row r="106" spans="1:3" x14ac:dyDescent="0.25">
      <c r="A106" t="s">
        <v>478</v>
      </c>
      <c r="B106" s="182">
        <v>66</v>
      </c>
      <c r="C106" s="182">
        <v>74</v>
      </c>
    </row>
    <row r="107" spans="1:3" x14ac:dyDescent="0.25">
      <c r="A107" t="s">
        <v>479</v>
      </c>
      <c r="B107" s="182">
        <v>100</v>
      </c>
      <c r="C107" s="182">
        <v>100</v>
      </c>
    </row>
    <row r="108" spans="1:3" x14ac:dyDescent="0.25">
      <c r="A108" t="s">
        <v>480</v>
      </c>
      <c r="B108" s="182">
        <v>90</v>
      </c>
      <c r="C108" s="182">
        <v>91</v>
      </c>
    </row>
    <row r="109" spans="1:3" x14ac:dyDescent="0.25">
      <c r="A109" t="s">
        <v>481</v>
      </c>
      <c r="B109" s="182">
        <v>44</v>
      </c>
      <c r="C109" s="182">
        <v>69</v>
      </c>
    </row>
    <row r="110" spans="1:3" x14ac:dyDescent="0.25">
      <c r="A110" t="s">
        <v>482</v>
      </c>
      <c r="B110" s="183">
        <v>81</v>
      </c>
      <c r="C110" s="183">
        <v>97</v>
      </c>
    </row>
    <row r="111" spans="1:3" x14ac:dyDescent="0.25">
      <c r="A111" t="s">
        <v>483</v>
      </c>
      <c r="B111" s="182">
        <v>78</v>
      </c>
      <c r="C111" s="182">
        <v>88</v>
      </c>
    </row>
    <row r="112" spans="1:3" x14ac:dyDescent="0.25">
      <c r="A112" t="s">
        <v>484</v>
      </c>
      <c r="B112" s="182">
        <v>89</v>
      </c>
      <c r="C112" s="182">
        <v>100</v>
      </c>
    </row>
    <row r="113" spans="1:3" x14ac:dyDescent="0.25">
      <c r="A113" t="s">
        <v>485</v>
      </c>
      <c r="B113" s="182">
        <v>90</v>
      </c>
      <c r="C113" s="182">
        <v>100</v>
      </c>
    </row>
    <row r="114" spans="1:3" x14ac:dyDescent="0.25">
      <c r="A114" t="s">
        <v>486</v>
      </c>
      <c r="B114" s="182">
        <v>67</v>
      </c>
      <c r="C114" s="182">
        <v>63</v>
      </c>
    </row>
    <row r="115" spans="1:3" x14ac:dyDescent="0.25">
      <c r="A115" t="s">
        <v>487</v>
      </c>
      <c r="B115" s="182">
        <v>63</v>
      </c>
      <c r="C115" s="182">
        <v>58</v>
      </c>
    </row>
    <row r="116" spans="1:3" x14ac:dyDescent="0.25">
      <c r="A116" t="s">
        <v>488</v>
      </c>
      <c r="B116" s="182">
        <v>59</v>
      </c>
      <c r="C116" s="182">
        <v>87</v>
      </c>
    </row>
    <row r="117" spans="1:3" x14ac:dyDescent="0.25">
      <c r="A117" t="s">
        <v>489</v>
      </c>
      <c r="B117" s="182">
        <v>82</v>
      </c>
      <c r="C117" s="182">
        <v>92</v>
      </c>
    </row>
    <row r="118" spans="1:3" x14ac:dyDescent="0.25">
      <c r="A118" t="s">
        <v>490</v>
      </c>
      <c r="B118" s="183">
        <v>91</v>
      </c>
      <c r="C118" s="183">
        <v>100</v>
      </c>
    </row>
    <row r="119" spans="1:3" x14ac:dyDescent="0.25">
      <c r="A119" t="s">
        <v>491</v>
      </c>
      <c r="B119" s="182">
        <v>62</v>
      </c>
      <c r="C119" s="182">
        <v>100</v>
      </c>
    </row>
    <row r="120" spans="1:3" x14ac:dyDescent="0.25">
      <c r="A120" t="s">
        <v>492</v>
      </c>
      <c r="B120" s="182">
        <v>65</v>
      </c>
      <c r="C120" s="182">
        <v>81</v>
      </c>
    </row>
    <row r="121" spans="1:3" x14ac:dyDescent="0.25">
      <c r="A121" t="s">
        <v>493</v>
      </c>
      <c r="B121" s="182">
        <v>57</v>
      </c>
      <c r="C121" s="182">
        <v>80</v>
      </c>
    </row>
    <row r="122" spans="1:3" x14ac:dyDescent="0.25">
      <c r="A122" t="s">
        <v>494</v>
      </c>
      <c r="B122" s="183">
        <v>96</v>
      </c>
      <c r="C122" s="183">
        <v>89</v>
      </c>
    </row>
    <row r="123" spans="1:3" x14ac:dyDescent="0.25">
      <c r="A123" t="s">
        <v>495</v>
      </c>
      <c r="B123" s="182">
        <v>100</v>
      </c>
      <c r="C123" s="182">
        <v>100</v>
      </c>
    </row>
    <row r="124" spans="1:3" x14ac:dyDescent="0.25">
      <c r="A124" t="s">
        <v>496</v>
      </c>
      <c r="B124" s="182">
        <v>50</v>
      </c>
      <c r="C124" s="182">
        <v>100</v>
      </c>
    </row>
    <row r="125" spans="1:3" x14ac:dyDescent="0.25">
      <c r="A125" t="s">
        <v>497</v>
      </c>
      <c r="B125" s="183">
        <v>60</v>
      </c>
      <c r="C125" s="183">
        <v>71</v>
      </c>
    </row>
    <row r="126" spans="1:3" x14ac:dyDescent="0.25">
      <c r="A126" t="s">
        <v>498</v>
      </c>
      <c r="B126" s="182">
        <v>94</v>
      </c>
      <c r="C126" s="182">
        <v>100</v>
      </c>
    </row>
    <row r="127" spans="1:3" x14ac:dyDescent="0.25">
      <c r="A127" t="s">
        <v>499</v>
      </c>
      <c r="B127" s="182">
        <v>80</v>
      </c>
      <c r="C127" s="182">
        <v>92</v>
      </c>
    </row>
    <row r="128" spans="1:3" x14ac:dyDescent="0.25">
      <c r="A128" t="s">
        <v>500</v>
      </c>
      <c r="B128" s="182">
        <v>63</v>
      </c>
      <c r="C128" s="182">
        <v>95</v>
      </c>
    </row>
    <row r="129" spans="1:3" x14ac:dyDescent="0.25">
      <c r="A129" t="s">
        <v>501</v>
      </c>
      <c r="B129" s="182">
        <v>69</v>
      </c>
      <c r="C129" s="182">
        <v>75</v>
      </c>
    </row>
    <row r="130" spans="1:3" x14ac:dyDescent="0.25">
      <c r="A130" t="s">
        <v>502</v>
      </c>
      <c r="B130" s="182">
        <v>53</v>
      </c>
      <c r="C130" s="182">
        <v>63</v>
      </c>
    </row>
    <row r="131" spans="1:3" x14ac:dyDescent="0.25">
      <c r="A131" t="s">
        <v>503</v>
      </c>
      <c r="B131" s="182">
        <v>95</v>
      </c>
      <c r="C131" s="182">
        <v>88</v>
      </c>
    </row>
    <row r="132" spans="1:3" x14ac:dyDescent="0.25">
      <c r="A132" t="s">
        <v>504</v>
      </c>
      <c r="B132" s="182">
        <v>100</v>
      </c>
      <c r="C132" s="182">
        <v>100</v>
      </c>
    </row>
    <row r="133" spans="1:3" x14ac:dyDescent="0.25">
      <c r="A133" t="s">
        <v>505</v>
      </c>
      <c r="B133" s="182">
        <v>100</v>
      </c>
      <c r="C133" s="182">
        <v>100</v>
      </c>
    </row>
    <row r="134" spans="1:3" x14ac:dyDescent="0.25">
      <c r="A134" t="s">
        <v>506</v>
      </c>
      <c r="B134" s="182">
        <v>77</v>
      </c>
      <c r="C134" s="182">
        <v>75</v>
      </c>
    </row>
    <row r="135" spans="1:3" x14ac:dyDescent="0.25">
      <c r="A135" t="s">
        <v>507</v>
      </c>
      <c r="B135" s="182">
        <v>80</v>
      </c>
      <c r="C135" s="182">
        <v>80</v>
      </c>
    </row>
    <row r="136" spans="1:3" x14ac:dyDescent="0.25">
      <c r="A136" t="s">
        <v>508</v>
      </c>
      <c r="B136" s="182">
        <v>33</v>
      </c>
      <c r="C136" s="182">
        <v>100</v>
      </c>
    </row>
    <row r="137" spans="1:3" x14ac:dyDescent="0.25">
      <c r="A137" t="s">
        <v>509</v>
      </c>
      <c r="B137" s="182">
        <v>90</v>
      </c>
      <c r="C137" s="182">
        <v>93</v>
      </c>
    </row>
    <row r="138" spans="1:3" x14ac:dyDescent="0.25">
      <c r="A138" t="s">
        <v>510</v>
      </c>
      <c r="B138" s="182">
        <v>78</v>
      </c>
      <c r="C138" s="182">
        <v>86</v>
      </c>
    </row>
    <row r="139" spans="1:3" x14ac:dyDescent="0.25">
      <c r="A139" t="s">
        <v>511</v>
      </c>
      <c r="B139" s="182">
        <v>100</v>
      </c>
      <c r="C139" s="182">
        <v>100</v>
      </c>
    </row>
    <row r="140" spans="1:3" x14ac:dyDescent="0.25">
      <c r="A140" t="s">
        <v>512</v>
      </c>
      <c r="B140" s="183">
        <v>71</v>
      </c>
      <c r="C140" s="183">
        <v>83</v>
      </c>
    </row>
    <row r="141" spans="1:3" x14ac:dyDescent="0.25">
      <c r="A141" t="s">
        <v>513</v>
      </c>
      <c r="B141" s="182">
        <v>100</v>
      </c>
      <c r="C141" s="182">
        <v>100</v>
      </c>
    </row>
    <row r="142" spans="1:3" x14ac:dyDescent="0.25">
      <c r="A142" t="s">
        <v>514</v>
      </c>
      <c r="B142" s="182">
        <v>40</v>
      </c>
      <c r="C142" s="182">
        <v>64</v>
      </c>
    </row>
    <row r="143" spans="1:3" x14ac:dyDescent="0.25">
      <c r="A143" t="s">
        <v>515</v>
      </c>
      <c r="B143" s="182">
        <v>73</v>
      </c>
      <c r="C143" s="182">
        <v>100</v>
      </c>
    </row>
    <row r="144" spans="1:3" x14ac:dyDescent="0.25">
      <c r="A144" t="s">
        <v>516</v>
      </c>
      <c r="B144" s="183">
        <v>89</v>
      </c>
      <c r="C144" s="183">
        <v>100</v>
      </c>
    </row>
    <row r="145" spans="1:3" x14ac:dyDescent="0.25">
      <c r="A145" t="s">
        <v>517</v>
      </c>
      <c r="B145" s="182">
        <v>58</v>
      </c>
      <c r="C145" s="182">
        <v>58</v>
      </c>
    </row>
    <row r="146" spans="1:3" x14ac:dyDescent="0.25">
      <c r="A146" t="s">
        <v>518</v>
      </c>
      <c r="B146" s="182">
        <v>91</v>
      </c>
      <c r="C146" s="182">
        <v>100</v>
      </c>
    </row>
    <row r="147" spans="1:3" x14ac:dyDescent="0.25">
      <c r="A147" t="s">
        <v>519</v>
      </c>
      <c r="B147" s="182">
        <v>56</v>
      </c>
      <c r="C147" s="182">
        <v>70</v>
      </c>
    </row>
    <row r="148" spans="1:3" x14ac:dyDescent="0.25">
      <c r="A148" t="s">
        <v>520</v>
      </c>
      <c r="B148" s="182">
        <v>65</v>
      </c>
      <c r="C148" s="182">
        <v>62</v>
      </c>
    </row>
    <row r="149" spans="1:3" x14ac:dyDescent="0.25">
      <c r="A149" t="s">
        <v>521</v>
      </c>
      <c r="B149" s="182">
        <v>80</v>
      </c>
      <c r="C149" s="182">
        <v>100</v>
      </c>
    </row>
    <row r="150" spans="1:3" x14ac:dyDescent="0.25">
      <c r="A150" t="s">
        <v>522</v>
      </c>
      <c r="B150" s="182">
        <v>66</v>
      </c>
      <c r="C150" s="182">
        <v>70</v>
      </c>
    </row>
    <row r="151" spans="1:3" x14ac:dyDescent="0.25">
      <c r="A151" t="s">
        <v>523</v>
      </c>
      <c r="B151" s="182">
        <v>80</v>
      </c>
      <c r="C151" s="182">
        <v>100</v>
      </c>
    </row>
    <row r="152" spans="1:3" x14ac:dyDescent="0.25">
      <c r="A152" t="s">
        <v>524</v>
      </c>
      <c r="B152" s="182">
        <v>85</v>
      </c>
      <c r="C152" s="182">
        <v>93</v>
      </c>
    </row>
    <row r="153" spans="1:3" x14ac:dyDescent="0.25">
      <c r="A153" t="s">
        <v>525</v>
      </c>
      <c r="B153" s="182">
        <v>100</v>
      </c>
      <c r="C153" s="182">
        <v>100</v>
      </c>
    </row>
    <row r="154" spans="1:3" x14ac:dyDescent="0.25">
      <c r="A154" t="s">
        <v>526</v>
      </c>
      <c r="B154" s="182">
        <v>96</v>
      </c>
      <c r="C154" s="182">
        <v>100</v>
      </c>
    </row>
    <row r="155" spans="1:3" x14ac:dyDescent="0.25">
      <c r="A155" t="s">
        <v>527</v>
      </c>
      <c r="B155" s="182">
        <v>72</v>
      </c>
      <c r="C155" s="182">
        <v>89</v>
      </c>
    </row>
    <row r="156" spans="1:3" x14ac:dyDescent="0.25">
      <c r="A156" t="s">
        <v>528</v>
      </c>
      <c r="B156" s="182">
        <v>61</v>
      </c>
      <c r="C156" s="182">
        <v>81</v>
      </c>
    </row>
    <row r="157" spans="1:3" x14ac:dyDescent="0.25">
      <c r="A157" t="s">
        <v>529</v>
      </c>
      <c r="B157" s="183">
        <v>88</v>
      </c>
      <c r="C157" s="183">
        <v>94</v>
      </c>
    </row>
    <row r="158" spans="1:3" x14ac:dyDescent="0.25">
      <c r="A158" t="s">
        <v>530</v>
      </c>
      <c r="B158" s="182">
        <v>71</v>
      </c>
      <c r="C158" s="182">
        <v>77</v>
      </c>
    </row>
    <row r="159" spans="1:3" x14ac:dyDescent="0.25">
      <c r="A159" t="s">
        <v>531</v>
      </c>
      <c r="B159" s="182">
        <v>70</v>
      </c>
      <c r="C159" s="182">
        <v>73</v>
      </c>
    </row>
    <row r="160" spans="1:3" x14ac:dyDescent="0.25">
      <c r="A160" t="s">
        <v>532</v>
      </c>
      <c r="B160" s="182">
        <v>96</v>
      </c>
      <c r="C160" s="182">
        <v>96</v>
      </c>
    </row>
    <row r="161" spans="1:3" x14ac:dyDescent="0.25">
      <c r="A161" t="s">
        <v>533</v>
      </c>
      <c r="B161" s="182">
        <v>100</v>
      </c>
      <c r="C161" s="182">
        <v>100</v>
      </c>
    </row>
    <row r="162" spans="1:3" x14ac:dyDescent="0.25">
      <c r="A162" t="s">
        <v>534</v>
      </c>
      <c r="B162" s="182">
        <v>76</v>
      </c>
      <c r="C162" s="182">
        <v>81</v>
      </c>
    </row>
    <row r="163" spans="1:3" x14ac:dyDescent="0.25">
      <c r="A163" t="s">
        <v>535</v>
      </c>
      <c r="B163" s="182">
        <v>68</v>
      </c>
      <c r="C163" s="182">
        <v>74</v>
      </c>
    </row>
    <row r="164" spans="1:3" x14ac:dyDescent="0.25">
      <c r="A164" t="s">
        <v>536</v>
      </c>
      <c r="B164" s="182">
        <v>95</v>
      </c>
      <c r="C164" s="182">
        <v>95</v>
      </c>
    </row>
    <row r="165" spans="1:3" x14ac:dyDescent="0.25">
      <c r="A165" t="s">
        <v>537</v>
      </c>
      <c r="B165" s="182">
        <v>77</v>
      </c>
      <c r="C165" s="182">
        <v>77</v>
      </c>
    </row>
    <row r="166" spans="1:3" x14ac:dyDescent="0.25">
      <c r="A166" t="s">
        <v>538</v>
      </c>
      <c r="B166" s="182">
        <v>93</v>
      </c>
      <c r="C166" s="182">
        <v>100</v>
      </c>
    </row>
    <row r="167" spans="1:3" x14ac:dyDescent="0.25">
      <c r="A167" t="s">
        <v>539</v>
      </c>
      <c r="B167" s="182">
        <v>83</v>
      </c>
      <c r="C167" s="182">
        <v>100</v>
      </c>
    </row>
    <row r="168" spans="1:3" x14ac:dyDescent="0.25">
      <c r="A168" t="s">
        <v>540</v>
      </c>
      <c r="B168" s="182">
        <v>56</v>
      </c>
      <c r="C168" s="182">
        <v>75</v>
      </c>
    </row>
    <row r="169" spans="1:3" x14ac:dyDescent="0.25">
      <c r="A169" t="s">
        <v>541</v>
      </c>
      <c r="B169" s="182">
        <v>77</v>
      </c>
      <c r="C169" s="182">
        <v>100</v>
      </c>
    </row>
    <row r="170" spans="1:3" x14ac:dyDescent="0.25">
      <c r="A170" t="s">
        <v>542</v>
      </c>
      <c r="B170" s="182">
        <v>76</v>
      </c>
      <c r="C170" s="182">
        <v>79</v>
      </c>
    </row>
    <row r="171" spans="1:3" x14ac:dyDescent="0.25">
      <c r="A171" t="s">
        <v>543</v>
      </c>
      <c r="B171" s="183">
        <v>52</v>
      </c>
      <c r="C171" s="183">
        <v>50</v>
      </c>
    </row>
    <row r="172" spans="1:3" x14ac:dyDescent="0.25">
      <c r="A172" t="s">
        <v>544</v>
      </c>
      <c r="B172" s="182">
        <v>33</v>
      </c>
      <c r="C172" s="182">
        <v>100</v>
      </c>
    </row>
    <row r="173" spans="1:3" x14ac:dyDescent="0.25">
      <c r="A173" t="s">
        <v>545</v>
      </c>
      <c r="B173" s="182">
        <v>86</v>
      </c>
      <c r="C173" s="182">
        <v>86</v>
      </c>
    </row>
    <row r="174" spans="1:3" x14ac:dyDescent="0.25">
      <c r="A174" t="s">
        <v>546</v>
      </c>
      <c r="B174" s="182">
        <v>95</v>
      </c>
      <c r="C174" s="182">
        <v>92</v>
      </c>
    </row>
    <row r="175" spans="1:3" x14ac:dyDescent="0.25">
      <c r="A175" t="s">
        <v>547</v>
      </c>
      <c r="B175" s="183">
        <v>93</v>
      </c>
      <c r="C175" s="183">
        <v>100</v>
      </c>
    </row>
    <row r="176" spans="1:3" x14ac:dyDescent="0.25">
      <c r="A176" t="s">
        <v>548</v>
      </c>
      <c r="B176" s="182">
        <v>58</v>
      </c>
      <c r="C176" s="182">
        <v>60</v>
      </c>
    </row>
    <row r="177" spans="1:3" x14ac:dyDescent="0.25">
      <c r="A177" t="s">
        <v>549</v>
      </c>
      <c r="B177" s="182">
        <v>100</v>
      </c>
      <c r="C177" s="182">
        <v>100</v>
      </c>
    </row>
    <row r="178" spans="1:3" x14ac:dyDescent="0.25">
      <c r="A178" t="s">
        <v>564</v>
      </c>
      <c r="B178" s="182">
        <v>79</v>
      </c>
      <c r="C178" s="182">
        <v>90</v>
      </c>
    </row>
    <row r="179" spans="1:3" x14ac:dyDescent="0.25">
      <c r="A179" t="s">
        <v>565</v>
      </c>
      <c r="B179" s="182">
        <v>57</v>
      </c>
      <c r="C179" s="182">
        <v>72</v>
      </c>
    </row>
    <row r="180" spans="1:3" x14ac:dyDescent="0.25">
      <c r="A180" t="s">
        <v>566</v>
      </c>
      <c r="B180" s="182">
        <v>67</v>
      </c>
      <c r="C180" s="182">
        <v>68</v>
      </c>
    </row>
    <row r="181" spans="1:3" x14ac:dyDescent="0.25">
      <c r="A181" t="s">
        <v>567</v>
      </c>
      <c r="B181" s="182">
        <v>53</v>
      </c>
      <c r="C181" s="182">
        <v>67</v>
      </c>
    </row>
    <row r="182" spans="1:3" x14ac:dyDescent="0.25">
      <c r="A182" t="s">
        <v>568</v>
      </c>
      <c r="B182" s="183">
        <v>73</v>
      </c>
      <c r="C182" s="183">
        <v>96</v>
      </c>
    </row>
    <row r="183" spans="1:3" x14ac:dyDescent="0.25">
      <c r="A183" t="s">
        <v>862</v>
      </c>
      <c r="B183" s="182">
        <v>83</v>
      </c>
      <c r="C183" s="182">
        <v>78</v>
      </c>
    </row>
    <row r="184" spans="1:3" x14ac:dyDescent="0.25">
      <c r="A184" t="s">
        <v>863</v>
      </c>
      <c r="B184" s="182">
        <v>52</v>
      </c>
      <c r="C184" s="182">
        <v>62</v>
      </c>
    </row>
    <row r="185" spans="1:3" x14ac:dyDescent="0.25">
      <c r="A185" t="s">
        <v>864</v>
      </c>
      <c r="B185" s="182">
        <v>100</v>
      </c>
      <c r="C185" s="182">
        <v>100</v>
      </c>
    </row>
    <row r="186" spans="1:3" x14ac:dyDescent="0.25">
      <c r="A186" t="s">
        <v>865</v>
      </c>
      <c r="B186" s="183">
        <v>100</v>
      </c>
      <c r="C186" s="183">
        <v>100</v>
      </c>
    </row>
    <row r="187" spans="1:3" x14ac:dyDescent="0.25">
      <c r="A187" t="s">
        <v>866</v>
      </c>
      <c r="B187" s="182">
        <v>90</v>
      </c>
      <c r="C187" s="182">
        <v>90</v>
      </c>
    </row>
    <row r="188" spans="1:3" x14ac:dyDescent="0.25">
      <c r="A188" t="s">
        <v>867</v>
      </c>
      <c r="B188" s="182">
        <v>82</v>
      </c>
      <c r="C188" s="182">
        <v>100</v>
      </c>
    </row>
    <row r="189" spans="1:3" x14ac:dyDescent="0.25">
      <c r="A189" t="s">
        <v>868</v>
      </c>
      <c r="B189" s="182">
        <v>66</v>
      </c>
      <c r="C189" s="182">
        <v>73</v>
      </c>
    </row>
    <row r="190" spans="1:3" x14ac:dyDescent="0.25">
      <c r="A190" t="s">
        <v>869</v>
      </c>
      <c r="B190" s="182">
        <v>75</v>
      </c>
      <c r="C190" s="182">
        <v>80</v>
      </c>
    </row>
    <row r="191" spans="1:3" x14ac:dyDescent="0.25">
      <c r="A191" t="s">
        <v>870</v>
      </c>
      <c r="B191" s="182">
        <v>70</v>
      </c>
      <c r="C191" s="182">
        <v>95</v>
      </c>
    </row>
    <row r="192" spans="1:3" x14ac:dyDescent="0.25">
      <c r="A192" t="s">
        <v>871</v>
      </c>
      <c r="B192" s="182">
        <v>100</v>
      </c>
      <c r="C192" s="182">
        <v>100</v>
      </c>
    </row>
    <row r="193" spans="1:3" x14ac:dyDescent="0.25">
      <c r="A193" t="s">
        <v>872</v>
      </c>
      <c r="B193" s="182">
        <v>100</v>
      </c>
      <c r="C193" s="182">
        <v>100</v>
      </c>
    </row>
    <row r="194" spans="1:3" x14ac:dyDescent="0.25">
      <c r="A194" t="s">
        <v>873</v>
      </c>
      <c r="B194" s="182">
        <v>92</v>
      </c>
      <c r="C194" s="182">
        <v>100</v>
      </c>
    </row>
    <row r="195" spans="1:3" x14ac:dyDescent="0.25">
      <c r="A195" t="s">
        <v>874</v>
      </c>
      <c r="B195" s="182">
        <v>71</v>
      </c>
      <c r="C195" s="182">
        <v>75</v>
      </c>
    </row>
    <row r="196" spans="1:3" x14ac:dyDescent="0.25">
      <c r="A196" t="s">
        <v>875</v>
      </c>
      <c r="B196" s="183">
        <v>68</v>
      </c>
      <c r="C196" s="183">
        <v>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2"/>
  <sheetViews>
    <sheetView workbookViewId="0">
      <pane ySplit="3" topLeftCell="A16" activePane="bottomLeft" state="frozen"/>
      <selection activeCell="B1" sqref="B1"/>
      <selection pane="bottomLeft" activeCell="D8" sqref="D8"/>
    </sheetView>
  </sheetViews>
  <sheetFormatPr defaultRowHeight="15" x14ac:dyDescent="0.25"/>
  <cols>
    <col min="1" max="1" width="62" style="31" customWidth="1"/>
    <col min="2" max="2" width="52" style="31" customWidth="1"/>
    <col min="3" max="3" width="17" style="31" customWidth="1"/>
    <col min="4" max="4" width="18.85546875" style="31" customWidth="1"/>
    <col min="5" max="5" width="19.85546875" style="31" bestFit="1" customWidth="1"/>
    <col min="6" max="6" width="19.42578125" style="31" customWidth="1"/>
    <col min="7" max="7" width="27" style="31" bestFit="1" customWidth="1"/>
    <col min="8" max="16384" width="9.140625" style="31"/>
  </cols>
  <sheetData>
    <row r="1" spans="1:7" x14ac:dyDescent="0.25">
      <c r="E1" s="32" t="s">
        <v>585</v>
      </c>
    </row>
    <row r="3" spans="1:7" ht="45" x14ac:dyDescent="0.25">
      <c r="A3" s="33" t="s">
        <v>586</v>
      </c>
      <c r="B3" s="33" t="s">
        <v>570</v>
      </c>
      <c r="C3" s="34" t="s">
        <v>587</v>
      </c>
      <c r="D3" s="34" t="s">
        <v>588</v>
      </c>
      <c r="E3" s="34" t="s">
        <v>589</v>
      </c>
      <c r="F3" s="34" t="s">
        <v>590</v>
      </c>
      <c r="G3" s="34" t="s">
        <v>591</v>
      </c>
    </row>
    <row r="4" spans="1:7" x14ac:dyDescent="0.25">
      <c r="A4" s="33"/>
      <c r="B4" s="33"/>
      <c r="C4" s="34"/>
      <c r="D4" s="34"/>
      <c r="E4" s="34"/>
      <c r="F4" s="34"/>
      <c r="G4" s="34"/>
    </row>
    <row r="5" spans="1:7" x14ac:dyDescent="0.25">
      <c r="A5" s="31" t="s">
        <v>227</v>
      </c>
      <c r="B5" s="31" t="s">
        <v>14</v>
      </c>
      <c r="C5" s="37">
        <v>5</v>
      </c>
      <c r="D5" s="37">
        <v>5</v>
      </c>
      <c r="E5" s="37">
        <v>4</v>
      </c>
      <c r="F5" s="37">
        <v>1</v>
      </c>
      <c r="G5" s="37">
        <v>4</v>
      </c>
    </row>
    <row r="6" spans="1:7" x14ac:dyDescent="0.25">
      <c r="A6" s="31" t="s">
        <v>59</v>
      </c>
      <c r="B6" s="31" t="s">
        <v>231</v>
      </c>
      <c r="C6" s="37">
        <v>6</v>
      </c>
      <c r="D6" s="37">
        <v>6</v>
      </c>
      <c r="E6" s="37">
        <v>4</v>
      </c>
      <c r="F6" s="37">
        <v>5</v>
      </c>
      <c r="G6" s="37">
        <v>4</v>
      </c>
    </row>
    <row r="7" spans="1:7" x14ac:dyDescent="0.25">
      <c r="A7" s="31" t="s">
        <v>59</v>
      </c>
      <c r="B7" s="31" t="s">
        <v>10</v>
      </c>
      <c r="C7" s="37">
        <v>30</v>
      </c>
      <c r="D7" s="37">
        <v>30</v>
      </c>
      <c r="E7" s="37">
        <v>30</v>
      </c>
      <c r="F7" s="37">
        <v>27</v>
      </c>
      <c r="G7" s="37">
        <v>28</v>
      </c>
    </row>
    <row r="8" spans="1:7" x14ac:dyDescent="0.25">
      <c r="A8" s="31" t="s">
        <v>59</v>
      </c>
      <c r="B8" s="31" t="s">
        <v>14</v>
      </c>
      <c r="C8" s="37">
        <v>30</v>
      </c>
      <c r="D8" s="31">
        <v>30</v>
      </c>
      <c r="E8" s="31">
        <v>30</v>
      </c>
      <c r="F8" s="31">
        <v>28</v>
      </c>
      <c r="G8" s="31">
        <v>28</v>
      </c>
    </row>
    <row r="9" spans="1:7" x14ac:dyDescent="0.25">
      <c r="A9" s="31" t="s">
        <v>115</v>
      </c>
      <c r="B9" s="31" t="s">
        <v>14</v>
      </c>
      <c r="C9" s="37">
        <v>10</v>
      </c>
      <c r="D9" s="37">
        <v>10</v>
      </c>
      <c r="E9" s="37">
        <v>10</v>
      </c>
      <c r="F9" s="37">
        <v>5</v>
      </c>
      <c r="G9" s="37">
        <v>4</v>
      </c>
    </row>
    <row r="10" spans="1:7" x14ac:dyDescent="0.25">
      <c r="A10" s="31" t="s">
        <v>109</v>
      </c>
      <c r="B10" s="31" t="s">
        <v>14</v>
      </c>
      <c r="C10" s="37">
        <v>23</v>
      </c>
      <c r="D10" s="37">
        <v>23</v>
      </c>
      <c r="E10" s="37">
        <v>23</v>
      </c>
      <c r="F10" s="37">
        <v>23</v>
      </c>
      <c r="G10" s="37">
        <v>22</v>
      </c>
    </row>
    <row r="11" spans="1:7" x14ac:dyDescent="0.25">
      <c r="A11" s="31" t="s">
        <v>124</v>
      </c>
      <c r="B11" s="31" t="s">
        <v>14</v>
      </c>
      <c r="C11" s="37">
        <v>7</v>
      </c>
      <c r="D11" s="37">
        <v>7</v>
      </c>
      <c r="E11" s="37">
        <v>4</v>
      </c>
      <c r="F11" s="37">
        <v>2</v>
      </c>
      <c r="G11" s="37">
        <v>2</v>
      </c>
    </row>
    <row r="12" spans="1:7" x14ac:dyDescent="0.25">
      <c r="A12" s="31" t="s">
        <v>56</v>
      </c>
      <c r="B12" s="31" t="s">
        <v>14</v>
      </c>
      <c r="C12" s="37">
        <v>6</v>
      </c>
      <c r="D12" s="37">
        <v>6</v>
      </c>
      <c r="E12" s="37">
        <v>6</v>
      </c>
      <c r="F12" s="37">
        <v>6</v>
      </c>
      <c r="G12" s="37">
        <v>6</v>
      </c>
    </row>
    <row r="13" spans="1:7" x14ac:dyDescent="0.25">
      <c r="A13" s="31" t="s">
        <v>575</v>
      </c>
      <c r="B13" s="31" t="s">
        <v>190</v>
      </c>
      <c r="C13" s="44">
        <v>6</v>
      </c>
      <c r="D13" s="37">
        <v>5</v>
      </c>
      <c r="E13" s="37">
        <v>5</v>
      </c>
      <c r="F13" s="37">
        <v>5</v>
      </c>
      <c r="G13" s="37">
        <v>5</v>
      </c>
    </row>
    <row r="14" spans="1:7" x14ac:dyDescent="0.25">
      <c r="A14" s="31" t="s">
        <v>151</v>
      </c>
      <c r="B14" s="31" t="s">
        <v>14</v>
      </c>
      <c r="C14" s="37">
        <v>44</v>
      </c>
      <c r="D14" s="37">
        <v>38</v>
      </c>
      <c r="E14" s="37">
        <v>36</v>
      </c>
      <c r="F14" s="37">
        <v>6</v>
      </c>
      <c r="G14" s="37">
        <v>9</v>
      </c>
    </row>
    <row r="15" spans="1:7" x14ac:dyDescent="0.25">
      <c r="A15" s="31" t="s">
        <v>106</v>
      </c>
      <c r="B15" s="31" t="s">
        <v>14</v>
      </c>
      <c r="C15" s="31">
        <v>8</v>
      </c>
      <c r="D15" s="31">
        <v>8</v>
      </c>
      <c r="E15" s="31">
        <v>8</v>
      </c>
      <c r="F15" s="31">
        <v>6</v>
      </c>
      <c r="G15" s="31">
        <v>8</v>
      </c>
    </row>
    <row r="16" spans="1:7" x14ac:dyDescent="0.25">
      <c r="A16" s="31" t="s">
        <v>110</v>
      </c>
      <c r="B16" s="31" t="s">
        <v>14</v>
      </c>
      <c r="C16" s="37">
        <v>8</v>
      </c>
      <c r="D16" s="37">
        <v>8</v>
      </c>
      <c r="E16" s="37">
        <v>8</v>
      </c>
      <c r="F16" s="37">
        <v>8</v>
      </c>
      <c r="G16" s="31">
        <v>8</v>
      </c>
    </row>
    <row r="17" spans="1:7" x14ac:dyDescent="0.25">
      <c r="A17" s="31" t="s">
        <v>112</v>
      </c>
      <c r="B17" s="35" t="s">
        <v>14</v>
      </c>
      <c r="C17" s="37">
        <v>6</v>
      </c>
      <c r="D17" s="37">
        <v>6</v>
      </c>
      <c r="E17" s="37">
        <v>6</v>
      </c>
      <c r="F17" s="37">
        <v>6</v>
      </c>
      <c r="G17" s="37">
        <v>5</v>
      </c>
    </row>
    <row r="18" spans="1:7" x14ac:dyDescent="0.25">
      <c r="A18" s="31" t="s">
        <v>142</v>
      </c>
      <c r="B18" s="31" t="s">
        <v>14</v>
      </c>
      <c r="C18" s="37">
        <v>8</v>
      </c>
      <c r="D18" s="37">
        <v>8</v>
      </c>
      <c r="E18" s="37">
        <v>8</v>
      </c>
      <c r="F18" s="37">
        <v>2</v>
      </c>
      <c r="G18" s="37">
        <v>2</v>
      </c>
    </row>
    <row r="19" spans="1:7" x14ac:dyDescent="0.25">
      <c r="A19" s="31" t="s">
        <v>175</v>
      </c>
      <c r="B19" s="31" t="s">
        <v>14</v>
      </c>
      <c r="C19" s="37">
        <v>7</v>
      </c>
      <c r="D19" s="37">
        <v>6</v>
      </c>
      <c r="E19" s="37">
        <v>6</v>
      </c>
      <c r="F19" s="37">
        <v>3</v>
      </c>
      <c r="G19" s="37">
        <v>6</v>
      </c>
    </row>
    <row r="20" spans="1:7" x14ac:dyDescent="0.25">
      <c r="A20" s="31" t="s">
        <v>57</v>
      </c>
      <c r="B20" s="31" t="s">
        <v>14</v>
      </c>
      <c r="C20" s="37">
        <v>6</v>
      </c>
      <c r="D20" s="37">
        <v>6</v>
      </c>
      <c r="E20" s="37">
        <v>6</v>
      </c>
      <c r="F20" s="37">
        <v>6</v>
      </c>
      <c r="G20" s="37">
        <v>5</v>
      </c>
    </row>
    <row r="21" spans="1:7" x14ac:dyDescent="0.25">
      <c r="A21" s="31" t="s">
        <v>24</v>
      </c>
      <c r="B21" s="35" t="s">
        <v>14</v>
      </c>
      <c r="C21" s="37">
        <v>6</v>
      </c>
      <c r="D21" s="37">
        <v>6</v>
      </c>
      <c r="E21" s="37">
        <v>6</v>
      </c>
      <c r="F21" s="37">
        <v>6</v>
      </c>
      <c r="G21" s="37">
        <v>5</v>
      </c>
    </row>
    <row r="22" spans="1:7" x14ac:dyDescent="0.25">
      <c r="A22" s="31" t="s">
        <v>123</v>
      </c>
      <c r="B22" s="31" t="s">
        <v>14</v>
      </c>
      <c r="C22" s="37">
        <v>8</v>
      </c>
      <c r="D22" s="37">
        <v>8</v>
      </c>
      <c r="E22" s="37">
        <v>1</v>
      </c>
      <c r="F22" s="37">
        <v>8</v>
      </c>
      <c r="G22" s="37">
        <v>8</v>
      </c>
    </row>
    <row r="23" spans="1:7" x14ac:dyDescent="0.25">
      <c r="A23" s="31" t="s">
        <v>181</v>
      </c>
      <c r="B23" s="31" t="s">
        <v>14</v>
      </c>
      <c r="C23" s="37">
        <v>8</v>
      </c>
      <c r="D23" s="37">
        <v>7</v>
      </c>
      <c r="E23" s="37">
        <v>8</v>
      </c>
      <c r="F23" s="37">
        <v>8</v>
      </c>
      <c r="G23" s="37">
        <v>8</v>
      </c>
    </row>
    <row r="24" spans="1:7" x14ac:dyDescent="0.25">
      <c r="A24" s="45" t="s">
        <v>91</v>
      </c>
      <c r="B24" s="38" t="s">
        <v>14</v>
      </c>
      <c r="C24" s="39">
        <v>5</v>
      </c>
      <c r="D24" s="38">
        <v>5</v>
      </c>
      <c r="E24" s="38">
        <v>3</v>
      </c>
      <c r="F24" s="38">
        <v>1</v>
      </c>
      <c r="G24" s="38">
        <v>3</v>
      </c>
    </row>
    <row r="25" spans="1:7" x14ac:dyDescent="0.25">
      <c r="A25" s="31" t="s">
        <v>147</v>
      </c>
      <c r="B25" s="31" t="s">
        <v>14</v>
      </c>
      <c r="C25" s="37">
        <v>6</v>
      </c>
      <c r="D25" s="37">
        <v>6</v>
      </c>
      <c r="E25" s="37">
        <v>6</v>
      </c>
      <c r="F25" s="37">
        <v>6</v>
      </c>
      <c r="G25" s="37">
        <v>6</v>
      </c>
    </row>
    <row r="26" spans="1:7" x14ac:dyDescent="0.25">
      <c r="A26" s="31" t="s">
        <v>107</v>
      </c>
      <c r="B26" s="31" t="s">
        <v>108</v>
      </c>
      <c r="C26" s="37">
        <v>5</v>
      </c>
      <c r="D26" s="37">
        <v>5</v>
      </c>
      <c r="E26" s="37">
        <v>5</v>
      </c>
      <c r="F26" s="37">
        <v>2</v>
      </c>
      <c r="G26" s="37">
        <v>5</v>
      </c>
    </row>
    <row r="27" spans="1:7" x14ac:dyDescent="0.25">
      <c r="A27" s="31" t="s">
        <v>67</v>
      </c>
      <c r="B27" s="31" t="s">
        <v>14</v>
      </c>
      <c r="C27" s="37">
        <v>7</v>
      </c>
      <c r="D27" s="37">
        <v>7</v>
      </c>
      <c r="E27" s="37">
        <v>2</v>
      </c>
      <c r="F27" s="37">
        <v>3</v>
      </c>
      <c r="G27" s="37">
        <v>7</v>
      </c>
    </row>
    <row r="28" spans="1:7" x14ac:dyDescent="0.25">
      <c r="A28" s="31" t="s">
        <v>148</v>
      </c>
      <c r="B28" s="31" t="s">
        <v>14</v>
      </c>
      <c r="C28" s="37">
        <v>6</v>
      </c>
      <c r="D28" s="37">
        <v>6</v>
      </c>
      <c r="E28" s="37">
        <v>6</v>
      </c>
      <c r="F28" s="37">
        <v>6</v>
      </c>
      <c r="G28" s="37">
        <v>6</v>
      </c>
    </row>
    <row r="29" spans="1:7" x14ac:dyDescent="0.25">
      <c r="A29" s="31" t="s">
        <v>167</v>
      </c>
      <c r="B29" s="31" t="s">
        <v>158</v>
      </c>
      <c r="C29" s="37">
        <v>23</v>
      </c>
      <c r="D29" s="37">
        <v>23</v>
      </c>
      <c r="E29" s="37">
        <v>9</v>
      </c>
      <c r="F29" s="37">
        <v>4</v>
      </c>
      <c r="G29" s="37">
        <v>5</v>
      </c>
    </row>
    <row r="30" spans="1:7" x14ac:dyDescent="0.25">
      <c r="A30" s="31" t="s">
        <v>167</v>
      </c>
      <c r="B30" s="31" t="s">
        <v>180</v>
      </c>
      <c r="C30" s="37">
        <v>42</v>
      </c>
      <c r="D30" s="31">
        <v>42</v>
      </c>
      <c r="E30" s="31">
        <v>38</v>
      </c>
      <c r="F30" s="31">
        <v>2</v>
      </c>
      <c r="G30" s="31">
        <v>12</v>
      </c>
    </row>
    <row r="31" spans="1:7" x14ac:dyDescent="0.25">
      <c r="A31" s="31" t="s">
        <v>80</v>
      </c>
      <c r="B31" s="31" t="s">
        <v>14</v>
      </c>
      <c r="C31" s="37">
        <v>56</v>
      </c>
      <c r="D31" s="37">
        <v>56</v>
      </c>
      <c r="E31" s="37">
        <v>30</v>
      </c>
      <c r="F31" s="37">
        <v>11</v>
      </c>
      <c r="G31" s="37">
        <v>2</v>
      </c>
    </row>
    <row r="32" spans="1:7" x14ac:dyDescent="0.25">
      <c r="A32" s="31" t="s">
        <v>153</v>
      </c>
      <c r="B32" s="31" t="s">
        <v>14</v>
      </c>
      <c r="C32" s="37">
        <v>5</v>
      </c>
      <c r="D32" s="37">
        <v>5</v>
      </c>
      <c r="E32" s="37">
        <v>1</v>
      </c>
      <c r="F32" s="37">
        <v>3</v>
      </c>
      <c r="G32" s="37">
        <v>3</v>
      </c>
    </row>
    <row r="33" spans="1:7" x14ac:dyDescent="0.25">
      <c r="A33" s="31" t="s">
        <v>54</v>
      </c>
      <c r="B33" s="31" t="s">
        <v>14</v>
      </c>
      <c r="C33" s="37">
        <v>9</v>
      </c>
      <c r="D33" s="37">
        <v>6</v>
      </c>
      <c r="E33" s="37">
        <v>6</v>
      </c>
      <c r="F33" s="37">
        <v>6</v>
      </c>
      <c r="G33" s="37">
        <v>4</v>
      </c>
    </row>
    <row r="34" spans="1:7" x14ac:dyDescent="0.25">
      <c r="A34" s="40" t="s">
        <v>145</v>
      </c>
      <c r="B34" s="41" t="s">
        <v>14</v>
      </c>
      <c r="C34" s="44">
        <v>6</v>
      </c>
      <c r="D34" s="37">
        <v>6</v>
      </c>
      <c r="E34" s="37">
        <v>6</v>
      </c>
      <c r="F34" s="37">
        <v>6</v>
      </c>
      <c r="G34" s="37">
        <v>5</v>
      </c>
    </row>
    <row r="35" spans="1:7" x14ac:dyDescent="0.25">
      <c r="A35" s="31" t="s">
        <v>576</v>
      </c>
      <c r="B35" s="31" t="s">
        <v>14</v>
      </c>
      <c r="C35" s="31">
        <v>72</v>
      </c>
      <c r="D35" s="31">
        <v>71</v>
      </c>
      <c r="E35" s="31">
        <v>71</v>
      </c>
      <c r="F35" s="31">
        <v>71</v>
      </c>
      <c r="G35" s="31">
        <v>70</v>
      </c>
    </row>
    <row r="36" spans="1:7" x14ac:dyDescent="0.25">
      <c r="A36" s="31" t="s">
        <v>76</v>
      </c>
      <c r="B36" s="31" t="s">
        <v>14</v>
      </c>
      <c r="C36" s="37">
        <v>9</v>
      </c>
      <c r="D36" s="37">
        <v>9</v>
      </c>
      <c r="E36" s="37">
        <v>6</v>
      </c>
      <c r="F36" s="37">
        <v>5</v>
      </c>
      <c r="G36" s="37">
        <v>5</v>
      </c>
    </row>
    <row r="37" spans="1:7" x14ac:dyDescent="0.25">
      <c r="A37" s="31" t="s">
        <v>76</v>
      </c>
      <c r="B37" s="31" t="s">
        <v>77</v>
      </c>
      <c r="C37" s="37">
        <v>8</v>
      </c>
      <c r="D37" s="37">
        <v>8</v>
      </c>
      <c r="E37" s="37">
        <v>5</v>
      </c>
      <c r="F37" s="37">
        <v>5</v>
      </c>
      <c r="G37" s="37">
        <v>4</v>
      </c>
    </row>
    <row r="38" spans="1:7" x14ac:dyDescent="0.25">
      <c r="A38" s="31" t="s">
        <v>76</v>
      </c>
      <c r="B38" s="31" t="s">
        <v>105</v>
      </c>
      <c r="C38" s="37">
        <v>8</v>
      </c>
      <c r="D38" s="37">
        <v>8</v>
      </c>
      <c r="E38" s="37">
        <v>8</v>
      </c>
      <c r="F38" s="37">
        <v>7</v>
      </c>
      <c r="G38" s="37">
        <v>7</v>
      </c>
    </row>
    <row r="39" spans="1:7" x14ac:dyDescent="0.25">
      <c r="A39" s="31" t="s">
        <v>52</v>
      </c>
      <c r="B39" s="31" t="s">
        <v>14</v>
      </c>
      <c r="C39" s="37">
        <v>8</v>
      </c>
      <c r="D39" s="37">
        <v>8</v>
      </c>
      <c r="E39" s="37">
        <v>8</v>
      </c>
      <c r="F39" s="37">
        <v>5</v>
      </c>
      <c r="G39" s="37">
        <v>2</v>
      </c>
    </row>
    <row r="40" spans="1:7" x14ac:dyDescent="0.25">
      <c r="A40" s="31" t="s">
        <v>20</v>
      </c>
      <c r="B40" s="31" t="s">
        <v>14</v>
      </c>
      <c r="C40" s="37">
        <v>5</v>
      </c>
      <c r="D40" s="44">
        <v>5</v>
      </c>
      <c r="E40" s="37">
        <v>5</v>
      </c>
      <c r="F40" s="37">
        <v>1</v>
      </c>
      <c r="G40" s="37">
        <v>1</v>
      </c>
    </row>
    <row r="41" spans="1:7" x14ac:dyDescent="0.25">
      <c r="A41" s="40" t="s">
        <v>171</v>
      </c>
      <c r="B41" s="41" t="s">
        <v>14</v>
      </c>
      <c r="C41" s="44">
        <v>9</v>
      </c>
      <c r="D41" s="37">
        <v>9</v>
      </c>
      <c r="E41" s="37">
        <v>9</v>
      </c>
      <c r="F41" s="37">
        <v>9</v>
      </c>
      <c r="G41" s="37">
        <v>8</v>
      </c>
    </row>
    <row r="42" spans="1:7" x14ac:dyDescent="0.25">
      <c r="A42" s="46" t="s">
        <v>152</v>
      </c>
      <c r="B42" s="38" t="s">
        <v>14</v>
      </c>
      <c r="C42" s="38">
        <v>13</v>
      </c>
      <c r="D42" s="38">
        <v>13</v>
      </c>
      <c r="E42" s="38">
        <v>13</v>
      </c>
      <c r="F42" s="38">
        <v>2</v>
      </c>
      <c r="G42" s="38">
        <v>13</v>
      </c>
    </row>
    <row r="43" spans="1:7" x14ac:dyDescent="0.25">
      <c r="A43" s="31" t="s">
        <v>78</v>
      </c>
      <c r="B43" s="31" t="s">
        <v>14</v>
      </c>
      <c r="C43" s="37">
        <v>6</v>
      </c>
      <c r="D43" s="37">
        <v>6</v>
      </c>
      <c r="E43" s="37">
        <v>3</v>
      </c>
      <c r="F43" s="37">
        <v>1</v>
      </c>
      <c r="G43" s="37">
        <v>6</v>
      </c>
    </row>
    <row r="44" spans="1:7" x14ac:dyDescent="0.25">
      <c r="A44" s="31" t="s">
        <v>32</v>
      </c>
      <c r="B44" s="31" t="s">
        <v>14</v>
      </c>
      <c r="C44" s="44">
        <v>12</v>
      </c>
      <c r="D44" s="37">
        <v>12</v>
      </c>
      <c r="E44" s="37">
        <v>12</v>
      </c>
      <c r="F44" s="37">
        <v>12</v>
      </c>
      <c r="G44" s="37">
        <v>12</v>
      </c>
    </row>
    <row r="45" spans="1:7" x14ac:dyDescent="0.25">
      <c r="A45" s="35" t="s">
        <v>577</v>
      </c>
      <c r="B45" s="35" t="s">
        <v>14</v>
      </c>
      <c r="C45" s="44">
        <v>13</v>
      </c>
      <c r="D45" s="37">
        <v>13</v>
      </c>
      <c r="E45" s="37">
        <v>3</v>
      </c>
      <c r="F45" s="37">
        <v>1</v>
      </c>
      <c r="G45" s="37">
        <v>1</v>
      </c>
    </row>
    <row r="46" spans="1:7" x14ac:dyDescent="0.25">
      <c r="A46" s="35" t="s">
        <v>578</v>
      </c>
      <c r="B46" s="35" t="s">
        <v>14</v>
      </c>
      <c r="C46" s="44">
        <v>15</v>
      </c>
      <c r="D46" s="37">
        <v>15</v>
      </c>
      <c r="E46" s="37">
        <v>7</v>
      </c>
      <c r="F46" s="37">
        <v>12</v>
      </c>
      <c r="G46" s="37">
        <v>13</v>
      </c>
    </row>
    <row r="47" spans="1:7" x14ac:dyDescent="0.25">
      <c r="A47" s="35" t="s">
        <v>578</v>
      </c>
      <c r="B47" s="35" t="s">
        <v>10</v>
      </c>
      <c r="C47" s="44">
        <v>11</v>
      </c>
      <c r="D47" s="37">
        <v>11</v>
      </c>
      <c r="E47" s="37">
        <v>5</v>
      </c>
      <c r="F47" s="37">
        <v>4</v>
      </c>
      <c r="G47" s="37">
        <v>11</v>
      </c>
    </row>
    <row r="48" spans="1:7" x14ac:dyDescent="0.25">
      <c r="A48" s="31" t="s">
        <v>101</v>
      </c>
      <c r="B48" s="31" t="s">
        <v>14</v>
      </c>
      <c r="C48" s="44">
        <v>7</v>
      </c>
      <c r="D48" s="37">
        <v>7</v>
      </c>
      <c r="E48" s="37">
        <v>7</v>
      </c>
      <c r="F48" s="37">
        <v>7</v>
      </c>
      <c r="G48" s="37">
        <v>7</v>
      </c>
    </row>
    <row r="49" spans="1:7" x14ac:dyDescent="0.25">
      <c r="A49" s="31" t="s">
        <v>256</v>
      </c>
      <c r="B49" s="31" t="s">
        <v>14</v>
      </c>
      <c r="C49" s="44">
        <v>8</v>
      </c>
      <c r="D49" s="37">
        <v>8</v>
      </c>
      <c r="E49" s="37">
        <v>8</v>
      </c>
      <c r="F49" s="37">
        <v>4</v>
      </c>
      <c r="G49" s="37">
        <v>8</v>
      </c>
    </row>
    <row r="50" spans="1:7" x14ac:dyDescent="0.25">
      <c r="A50" s="31" t="s">
        <v>159</v>
      </c>
      <c r="B50" s="31" t="s">
        <v>14</v>
      </c>
      <c r="C50" s="44">
        <v>5</v>
      </c>
      <c r="D50" s="37">
        <v>5</v>
      </c>
      <c r="E50" s="37">
        <v>5</v>
      </c>
      <c r="F50" s="37">
        <v>5</v>
      </c>
      <c r="G50" s="37">
        <v>5</v>
      </c>
    </row>
    <row r="51" spans="1:7" x14ac:dyDescent="0.25">
      <c r="A51" s="31" t="s">
        <v>23</v>
      </c>
      <c r="B51" s="31" t="s">
        <v>14</v>
      </c>
      <c r="C51" s="44">
        <v>21</v>
      </c>
      <c r="D51" s="37">
        <v>21</v>
      </c>
      <c r="E51" s="37">
        <v>21</v>
      </c>
      <c r="F51" s="37">
        <v>19</v>
      </c>
      <c r="G51" s="37">
        <v>20</v>
      </c>
    </row>
    <row r="52" spans="1:7" x14ac:dyDescent="0.25">
      <c r="A52" s="31" t="s">
        <v>84</v>
      </c>
      <c r="B52" s="31" t="s">
        <v>14</v>
      </c>
      <c r="C52" s="44">
        <v>5</v>
      </c>
      <c r="D52" s="37">
        <v>4</v>
      </c>
      <c r="E52" s="37">
        <v>4</v>
      </c>
      <c r="F52" s="37">
        <v>3</v>
      </c>
      <c r="G52" s="37">
        <v>3</v>
      </c>
    </row>
    <row r="53" spans="1:7" x14ac:dyDescent="0.25">
      <c r="A53" s="31" t="s">
        <v>90</v>
      </c>
      <c r="B53" s="31" t="s">
        <v>14</v>
      </c>
      <c r="C53" s="44">
        <v>5</v>
      </c>
      <c r="D53" s="37">
        <v>5</v>
      </c>
      <c r="E53" s="37">
        <v>1</v>
      </c>
      <c r="F53" s="37">
        <v>0</v>
      </c>
      <c r="G53" s="37">
        <v>1</v>
      </c>
    </row>
    <row r="54" spans="1:7" x14ac:dyDescent="0.25">
      <c r="A54" s="31" t="s">
        <v>99</v>
      </c>
      <c r="B54" s="31" t="s">
        <v>14</v>
      </c>
      <c r="C54" s="44">
        <v>13</v>
      </c>
      <c r="D54" s="37">
        <v>13</v>
      </c>
      <c r="E54" s="37">
        <v>5</v>
      </c>
      <c r="F54" s="37">
        <v>2</v>
      </c>
      <c r="G54" s="37">
        <v>13</v>
      </c>
    </row>
    <row r="55" spans="1:7" x14ac:dyDescent="0.25">
      <c r="A55" s="31" t="s">
        <v>174</v>
      </c>
      <c r="B55" s="31" t="s">
        <v>35</v>
      </c>
      <c r="C55" s="44">
        <v>13</v>
      </c>
      <c r="D55" s="37">
        <v>12</v>
      </c>
      <c r="E55" s="37">
        <v>12</v>
      </c>
      <c r="F55" s="37">
        <v>10</v>
      </c>
      <c r="G55" s="37">
        <v>9</v>
      </c>
    </row>
    <row r="56" spans="1:7" x14ac:dyDescent="0.25">
      <c r="A56" s="42" t="s">
        <v>64</v>
      </c>
      <c r="B56" s="41" t="s">
        <v>35</v>
      </c>
      <c r="C56" s="44">
        <v>48</v>
      </c>
      <c r="D56" s="37">
        <v>48</v>
      </c>
      <c r="E56" s="37">
        <v>44</v>
      </c>
      <c r="F56" s="37">
        <v>35</v>
      </c>
      <c r="G56" s="37">
        <v>29</v>
      </c>
    </row>
    <row r="57" spans="1:7" x14ac:dyDescent="0.25">
      <c r="A57" s="31" t="s">
        <v>161</v>
      </c>
      <c r="B57" s="31" t="s">
        <v>35</v>
      </c>
      <c r="C57" s="44">
        <v>9</v>
      </c>
      <c r="D57" s="37">
        <v>9</v>
      </c>
      <c r="E57" s="37">
        <v>2</v>
      </c>
      <c r="F57" s="37">
        <v>5</v>
      </c>
      <c r="G57" s="37">
        <v>8</v>
      </c>
    </row>
    <row r="58" spans="1:7" x14ac:dyDescent="0.25">
      <c r="A58" s="31" t="s">
        <v>183</v>
      </c>
      <c r="B58" s="31" t="s">
        <v>35</v>
      </c>
      <c r="C58" s="44">
        <v>6</v>
      </c>
      <c r="D58" s="37">
        <v>6</v>
      </c>
      <c r="E58" s="37">
        <v>6</v>
      </c>
      <c r="F58" s="37">
        <v>6</v>
      </c>
      <c r="G58" s="37">
        <v>2</v>
      </c>
    </row>
    <row r="59" spans="1:7" x14ac:dyDescent="0.25">
      <c r="A59" s="42" t="s">
        <v>579</v>
      </c>
      <c r="B59" s="41" t="s">
        <v>35</v>
      </c>
      <c r="C59" s="44">
        <v>7</v>
      </c>
      <c r="D59" s="37">
        <v>7</v>
      </c>
      <c r="E59" s="37">
        <v>7</v>
      </c>
      <c r="F59" s="37">
        <v>7</v>
      </c>
      <c r="G59" s="37">
        <v>7</v>
      </c>
    </row>
    <row r="60" spans="1:7" x14ac:dyDescent="0.25">
      <c r="A60" s="42" t="s">
        <v>579</v>
      </c>
      <c r="B60" s="41" t="s">
        <v>158</v>
      </c>
      <c r="C60" s="44">
        <v>7</v>
      </c>
      <c r="D60" s="37">
        <v>7</v>
      </c>
      <c r="E60" s="37">
        <v>7</v>
      </c>
      <c r="F60" s="37">
        <v>7</v>
      </c>
      <c r="G60" s="37">
        <v>7</v>
      </c>
    </row>
    <row r="61" spans="1:7" x14ac:dyDescent="0.25">
      <c r="A61" s="31" t="s">
        <v>133</v>
      </c>
      <c r="B61" s="31" t="s">
        <v>12</v>
      </c>
      <c r="C61" s="44">
        <v>6</v>
      </c>
      <c r="D61" s="37">
        <v>6</v>
      </c>
      <c r="E61" s="37">
        <v>6</v>
      </c>
      <c r="F61" s="37">
        <v>5</v>
      </c>
      <c r="G61" s="37">
        <v>1</v>
      </c>
    </row>
    <row r="62" spans="1:7" x14ac:dyDescent="0.25">
      <c r="A62" s="31" t="s">
        <v>580</v>
      </c>
      <c r="B62" s="31" t="s">
        <v>14</v>
      </c>
      <c r="C62" s="44">
        <v>7</v>
      </c>
      <c r="D62" s="37">
        <v>7</v>
      </c>
      <c r="E62" s="37">
        <v>7</v>
      </c>
      <c r="F62" s="37">
        <v>6</v>
      </c>
      <c r="G62" s="37">
        <v>7</v>
      </c>
    </row>
    <row r="63" spans="1:7" x14ac:dyDescent="0.25">
      <c r="A63" s="31" t="s">
        <v>259</v>
      </c>
      <c r="B63" s="31" t="s">
        <v>14</v>
      </c>
      <c r="C63" s="44">
        <v>8</v>
      </c>
      <c r="D63" s="37">
        <v>8</v>
      </c>
      <c r="E63" s="37">
        <v>8</v>
      </c>
      <c r="F63" s="37">
        <v>8</v>
      </c>
      <c r="G63" s="37">
        <v>7</v>
      </c>
    </row>
    <row r="64" spans="1:7" x14ac:dyDescent="0.25">
      <c r="A64" s="31" t="s">
        <v>114</v>
      </c>
      <c r="B64" s="31" t="s">
        <v>260</v>
      </c>
      <c r="C64" s="44">
        <v>23</v>
      </c>
      <c r="D64" s="37">
        <v>23</v>
      </c>
      <c r="E64" s="37">
        <v>22</v>
      </c>
      <c r="F64" s="37">
        <v>22</v>
      </c>
      <c r="G64" s="37">
        <v>19</v>
      </c>
    </row>
    <row r="65" spans="1:7" x14ac:dyDescent="0.25">
      <c r="A65" s="31" t="s">
        <v>68</v>
      </c>
      <c r="B65" s="31" t="s">
        <v>14</v>
      </c>
      <c r="C65" s="44">
        <v>6</v>
      </c>
      <c r="D65" s="37">
        <v>6</v>
      </c>
      <c r="E65" s="37">
        <v>6</v>
      </c>
      <c r="F65" s="37">
        <v>6</v>
      </c>
      <c r="G65" s="37">
        <v>6</v>
      </c>
    </row>
    <row r="66" spans="1:7" x14ac:dyDescent="0.25">
      <c r="A66" s="40" t="s">
        <v>261</v>
      </c>
      <c r="B66" s="41" t="s">
        <v>10</v>
      </c>
      <c r="C66" s="31">
        <v>14</v>
      </c>
      <c r="D66" s="31">
        <v>14</v>
      </c>
      <c r="E66" s="31">
        <v>14</v>
      </c>
      <c r="F66" s="31">
        <v>14</v>
      </c>
      <c r="G66" s="31">
        <v>14</v>
      </c>
    </row>
    <row r="67" spans="1:7" x14ac:dyDescent="0.25">
      <c r="A67" s="31" t="s">
        <v>63</v>
      </c>
      <c r="B67" s="31" t="s">
        <v>14</v>
      </c>
      <c r="C67" s="44">
        <v>7</v>
      </c>
      <c r="D67" s="37">
        <v>6</v>
      </c>
      <c r="E67" s="37">
        <v>6</v>
      </c>
      <c r="F67" s="37">
        <v>6</v>
      </c>
      <c r="G67" s="37">
        <v>7</v>
      </c>
    </row>
    <row r="68" spans="1:7" x14ac:dyDescent="0.25">
      <c r="A68" s="47" t="s">
        <v>98</v>
      </c>
      <c r="B68" s="47" t="s">
        <v>14</v>
      </c>
      <c r="C68" s="48">
        <v>7</v>
      </c>
      <c r="D68" s="39">
        <v>7</v>
      </c>
      <c r="E68" s="39">
        <v>7</v>
      </c>
      <c r="F68" s="39">
        <v>7</v>
      </c>
      <c r="G68" s="39">
        <v>7</v>
      </c>
    </row>
    <row r="69" spans="1:7" x14ac:dyDescent="0.25">
      <c r="A69" s="43" t="s">
        <v>139</v>
      </c>
      <c r="B69" s="43" t="s">
        <v>14</v>
      </c>
      <c r="C69" s="44">
        <v>6</v>
      </c>
      <c r="D69" s="37">
        <v>6</v>
      </c>
      <c r="E69" s="37">
        <v>6</v>
      </c>
      <c r="F69" s="37">
        <v>4</v>
      </c>
      <c r="G69" s="37">
        <v>3</v>
      </c>
    </row>
    <row r="70" spans="1:7" x14ac:dyDescent="0.25">
      <c r="A70" s="31" t="s">
        <v>141</v>
      </c>
      <c r="B70" s="31" t="s">
        <v>14</v>
      </c>
      <c r="C70" s="44">
        <v>5</v>
      </c>
      <c r="D70" s="37">
        <v>5</v>
      </c>
      <c r="E70" s="37">
        <v>5</v>
      </c>
      <c r="F70" s="37">
        <v>5</v>
      </c>
      <c r="G70" s="37">
        <v>5</v>
      </c>
    </row>
    <row r="71" spans="1:7" x14ac:dyDescent="0.25">
      <c r="A71" s="31" t="s">
        <v>39</v>
      </c>
      <c r="B71" s="31" t="s">
        <v>14</v>
      </c>
      <c r="C71" s="44">
        <v>5</v>
      </c>
      <c r="D71" s="37">
        <v>5</v>
      </c>
      <c r="E71" s="37">
        <v>4</v>
      </c>
      <c r="F71" s="37">
        <v>4</v>
      </c>
      <c r="G71" s="37">
        <v>5</v>
      </c>
    </row>
    <row r="72" spans="1:7" x14ac:dyDescent="0.25">
      <c r="A72" s="31" t="s">
        <v>37</v>
      </c>
      <c r="B72" s="31" t="s">
        <v>14</v>
      </c>
      <c r="C72" s="44">
        <v>5</v>
      </c>
      <c r="D72" s="37">
        <v>5</v>
      </c>
      <c r="E72" s="37">
        <v>5</v>
      </c>
      <c r="F72" s="37">
        <v>4</v>
      </c>
      <c r="G72" s="37">
        <v>4</v>
      </c>
    </row>
    <row r="73" spans="1:7" x14ac:dyDescent="0.25">
      <c r="A73" s="31" t="s">
        <v>89</v>
      </c>
      <c r="B73" s="31" t="s">
        <v>14</v>
      </c>
      <c r="C73" s="44">
        <v>7</v>
      </c>
      <c r="D73" s="37">
        <v>7</v>
      </c>
      <c r="E73" s="37">
        <v>3</v>
      </c>
      <c r="F73" s="37">
        <v>3</v>
      </c>
      <c r="G73" s="37">
        <v>7</v>
      </c>
    </row>
    <row r="74" spans="1:7" x14ac:dyDescent="0.25">
      <c r="A74" s="38" t="s">
        <v>592</v>
      </c>
      <c r="B74" s="38" t="s">
        <v>154</v>
      </c>
      <c r="C74" s="38">
        <v>13</v>
      </c>
      <c r="D74" s="38">
        <v>10</v>
      </c>
      <c r="E74" s="38">
        <v>10</v>
      </c>
      <c r="F74" s="38">
        <v>8</v>
      </c>
      <c r="G74" s="38">
        <v>4</v>
      </c>
    </row>
    <row r="75" spans="1:7" x14ac:dyDescent="0.25">
      <c r="A75" s="42" t="s">
        <v>176</v>
      </c>
      <c r="B75" s="41" t="s">
        <v>177</v>
      </c>
      <c r="C75" s="44">
        <v>7</v>
      </c>
      <c r="D75" s="37">
        <v>6</v>
      </c>
      <c r="E75" s="37">
        <v>6</v>
      </c>
      <c r="F75" s="37">
        <v>6</v>
      </c>
      <c r="G75" s="37">
        <v>6</v>
      </c>
    </row>
    <row r="76" spans="1:7" x14ac:dyDescent="0.25">
      <c r="A76" s="31" t="s">
        <v>11</v>
      </c>
      <c r="B76" s="31" t="s">
        <v>12</v>
      </c>
      <c r="C76" s="44">
        <v>7</v>
      </c>
      <c r="D76" s="37">
        <v>7</v>
      </c>
      <c r="E76" s="37">
        <v>7</v>
      </c>
      <c r="F76" s="37">
        <v>7</v>
      </c>
      <c r="G76" s="37">
        <v>6</v>
      </c>
    </row>
    <row r="77" spans="1:7" x14ac:dyDescent="0.25">
      <c r="A77" s="38" t="s">
        <v>29</v>
      </c>
      <c r="B77" s="38" t="s">
        <v>14</v>
      </c>
      <c r="C77" s="48">
        <v>6</v>
      </c>
      <c r="D77" s="39">
        <v>6</v>
      </c>
      <c r="E77" s="39">
        <v>6</v>
      </c>
      <c r="F77" s="39">
        <v>0</v>
      </c>
      <c r="G77" s="39">
        <v>3</v>
      </c>
    </row>
    <row r="78" spans="1:7" x14ac:dyDescent="0.25">
      <c r="A78" s="31" t="s">
        <v>113</v>
      </c>
      <c r="B78" s="31" t="s">
        <v>14</v>
      </c>
      <c r="C78" s="44">
        <v>5</v>
      </c>
      <c r="D78" s="37">
        <v>5</v>
      </c>
      <c r="E78" s="37">
        <v>5</v>
      </c>
      <c r="F78" s="37">
        <v>5</v>
      </c>
      <c r="G78" s="37">
        <v>5</v>
      </c>
    </row>
    <row r="79" spans="1:7" x14ac:dyDescent="0.25">
      <c r="A79" s="31" t="s">
        <v>60</v>
      </c>
      <c r="B79" s="31" t="s">
        <v>85</v>
      </c>
      <c r="C79" s="44">
        <v>65</v>
      </c>
      <c r="D79" s="37">
        <v>65</v>
      </c>
      <c r="E79" s="37">
        <v>65</v>
      </c>
      <c r="F79" s="37">
        <v>60</v>
      </c>
      <c r="G79" s="37">
        <v>63</v>
      </c>
    </row>
    <row r="80" spans="1:7" x14ac:dyDescent="0.25">
      <c r="A80" s="31" t="s">
        <v>60</v>
      </c>
      <c r="B80" s="31" t="s">
        <v>61</v>
      </c>
      <c r="C80" s="44">
        <v>65</v>
      </c>
      <c r="D80" s="37">
        <v>65</v>
      </c>
      <c r="E80" s="37">
        <v>65</v>
      </c>
      <c r="F80" s="37">
        <v>59</v>
      </c>
      <c r="G80" s="37">
        <v>64</v>
      </c>
    </row>
    <row r="81" spans="1:7" x14ac:dyDescent="0.25">
      <c r="A81" s="31" t="s">
        <v>128</v>
      </c>
      <c r="B81" s="31" t="s">
        <v>14</v>
      </c>
      <c r="C81" s="44">
        <v>12</v>
      </c>
      <c r="D81" s="37">
        <v>12</v>
      </c>
      <c r="E81" s="37">
        <v>12</v>
      </c>
      <c r="F81" s="37">
        <v>12</v>
      </c>
      <c r="G81" s="37">
        <v>12</v>
      </c>
    </row>
    <row r="82" spans="1:7" x14ac:dyDescent="0.25">
      <c r="A82" s="31" t="s">
        <v>120</v>
      </c>
      <c r="B82" s="31" t="s">
        <v>14</v>
      </c>
      <c r="C82" s="44">
        <v>41</v>
      </c>
      <c r="D82" s="37">
        <v>40</v>
      </c>
      <c r="E82" s="37">
        <v>40</v>
      </c>
      <c r="F82" s="37">
        <v>38</v>
      </c>
      <c r="G82" s="37">
        <v>39</v>
      </c>
    </row>
    <row r="83" spans="1:7" x14ac:dyDescent="0.25">
      <c r="A83" s="42" t="s">
        <v>51</v>
      </c>
      <c r="B83" s="41" t="s">
        <v>14</v>
      </c>
      <c r="C83" s="44">
        <v>15</v>
      </c>
      <c r="D83" s="37">
        <v>14</v>
      </c>
      <c r="E83" s="37">
        <v>13</v>
      </c>
      <c r="F83" s="37">
        <v>9</v>
      </c>
      <c r="G83" s="37">
        <v>9</v>
      </c>
    </row>
    <row r="84" spans="1:7" x14ac:dyDescent="0.25">
      <c r="A84" s="31" t="s">
        <v>201</v>
      </c>
      <c r="B84" s="31" t="s">
        <v>14</v>
      </c>
      <c r="C84" s="44">
        <v>10</v>
      </c>
      <c r="D84" s="37">
        <v>10</v>
      </c>
      <c r="E84" s="37">
        <v>10</v>
      </c>
      <c r="F84" s="37">
        <v>10</v>
      </c>
      <c r="G84" s="37">
        <v>10</v>
      </c>
    </row>
    <row r="85" spans="1:7" x14ac:dyDescent="0.25">
      <c r="A85" s="42" t="s">
        <v>129</v>
      </c>
      <c r="B85" s="41" t="s">
        <v>14</v>
      </c>
      <c r="C85" s="44">
        <v>8</v>
      </c>
      <c r="D85" s="37">
        <v>8</v>
      </c>
      <c r="E85" s="37">
        <v>8</v>
      </c>
      <c r="F85" s="37">
        <v>8</v>
      </c>
      <c r="G85" s="37">
        <v>7</v>
      </c>
    </row>
    <row r="86" spans="1:7" x14ac:dyDescent="0.25">
      <c r="A86" s="31" t="s">
        <v>33</v>
      </c>
      <c r="B86" s="31" t="s">
        <v>14</v>
      </c>
      <c r="C86" s="44">
        <v>8</v>
      </c>
      <c r="D86" s="37">
        <v>8</v>
      </c>
      <c r="E86" s="37">
        <v>6</v>
      </c>
      <c r="F86" s="37">
        <v>6</v>
      </c>
      <c r="G86" s="37">
        <v>4</v>
      </c>
    </row>
    <row r="87" spans="1:7" x14ac:dyDescent="0.25">
      <c r="A87" s="31" t="s">
        <v>30</v>
      </c>
      <c r="B87" s="31" t="s">
        <v>14</v>
      </c>
      <c r="C87" s="44">
        <v>7</v>
      </c>
      <c r="D87" s="37">
        <v>7</v>
      </c>
      <c r="E87" s="37">
        <v>7</v>
      </c>
      <c r="F87" s="37">
        <v>5</v>
      </c>
      <c r="G87" s="37">
        <v>4</v>
      </c>
    </row>
    <row r="88" spans="1:7" x14ac:dyDescent="0.25">
      <c r="A88" s="31" t="s">
        <v>43</v>
      </c>
      <c r="B88" s="31" t="s">
        <v>14</v>
      </c>
      <c r="C88" s="44">
        <v>9</v>
      </c>
      <c r="D88" s="37">
        <v>7</v>
      </c>
      <c r="E88" s="37">
        <v>7</v>
      </c>
      <c r="F88" s="37">
        <v>8</v>
      </c>
      <c r="G88" s="37">
        <v>8</v>
      </c>
    </row>
    <row r="89" spans="1:7" x14ac:dyDescent="0.25">
      <c r="A89" s="40" t="s">
        <v>266</v>
      </c>
      <c r="B89" s="41" t="s">
        <v>191</v>
      </c>
      <c r="C89" s="31">
        <v>18</v>
      </c>
      <c r="D89" s="31">
        <v>18</v>
      </c>
      <c r="E89" s="31">
        <v>17</v>
      </c>
      <c r="F89" s="31">
        <v>18</v>
      </c>
      <c r="G89" s="31">
        <v>12</v>
      </c>
    </row>
    <row r="90" spans="1:7" x14ac:dyDescent="0.25">
      <c r="A90" s="31" t="s">
        <v>165</v>
      </c>
      <c r="B90" s="31" t="s">
        <v>14</v>
      </c>
      <c r="C90" s="44">
        <v>13</v>
      </c>
      <c r="D90" s="37">
        <v>13</v>
      </c>
      <c r="E90" s="37">
        <v>13</v>
      </c>
      <c r="F90" s="37">
        <v>13</v>
      </c>
      <c r="G90" s="37">
        <v>13</v>
      </c>
    </row>
    <row r="91" spans="1:7" x14ac:dyDescent="0.25">
      <c r="A91" s="31" t="s">
        <v>165</v>
      </c>
      <c r="B91" s="31" t="s">
        <v>202</v>
      </c>
      <c r="C91" s="44">
        <v>12</v>
      </c>
      <c r="D91" s="37">
        <v>12</v>
      </c>
      <c r="E91" s="37">
        <v>12</v>
      </c>
      <c r="F91" s="37">
        <v>12</v>
      </c>
      <c r="G91" s="37">
        <v>12</v>
      </c>
    </row>
    <row r="92" spans="1:7" x14ac:dyDescent="0.25">
      <c r="A92" s="31" t="s">
        <v>165</v>
      </c>
      <c r="B92" s="31" t="s">
        <v>166</v>
      </c>
      <c r="C92" s="44">
        <v>12</v>
      </c>
      <c r="D92" s="37">
        <v>12</v>
      </c>
      <c r="E92" s="37">
        <v>12</v>
      </c>
      <c r="F92" s="37">
        <v>11</v>
      </c>
      <c r="G92" s="37">
        <v>11</v>
      </c>
    </row>
    <row r="93" spans="1:7" x14ac:dyDescent="0.25">
      <c r="A93" s="31" t="s">
        <v>140</v>
      </c>
      <c r="B93" s="31" t="s">
        <v>14</v>
      </c>
      <c r="C93" s="44">
        <v>13</v>
      </c>
      <c r="D93" s="37">
        <v>13</v>
      </c>
      <c r="E93" s="37">
        <v>13</v>
      </c>
      <c r="F93" s="37">
        <v>12</v>
      </c>
      <c r="G93" s="37">
        <v>12</v>
      </c>
    </row>
    <row r="94" spans="1:7" x14ac:dyDescent="0.25">
      <c r="A94" s="31" t="s">
        <v>74</v>
      </c>
      <c r="B94" s="31" t="s">
        <v>14</v>
      </c>
      <c r="C94" s="44">
        <v>25</v>
      </c>
      <c r="D94" s="37">
        <v>25</v>
      </c>
      <c r="E94" s="37">
        <v>24</v>
      </c>
      <c r="F94" s="37">
        <v>24</v>
      </c>
      <c r="G94" s="37">
        <v>25</v>
      </c>
    </row>
    <row r="95" spans="1:7" x14ac:dyDescent="0.25">
      <c r="A95" s="31" t="s">
        <v>268</v>
      </c>
      <c r="B95" s="31" t="s">
        <v>10</v>
      </c>
      <c r="C95" s="44">
        <v>17</v>
      </c>
      <c r="D95" s="37">
        <v>17</v>
      </c>
      <c r="E95" s="37">
        <v>17</v>
      </c>
      <c r="F95" s="37">
        <v>17</v>
      </c>
      <c r="G95" s="37">
        <v>17</v>
      </c>
    </row>
    <row r="96" spans="1:7" x14ac:dyDescent="0.25">
      <c r="A96" s="31" t="s">
        <v>203</v>
      </c>
      <c r="B96" s="31" t="s">
        <v>14</v>
      </c>
      <c r="C96" s="44">
        <v>14</v>
      </c>
      <c r="D96" s="37">
        <v>14</v>
      </c>
      <c r="E96" s="37">
        <v>6</v>
      </c>
      <c r="F96" s="37">
        <v>5</v>
      </c>
      <c r="G96" s="37">
        <v>4</v>
      </c>
    </row>
    <row r="97" spans="1:7" x14ac:dyDescent="0.25">
      <c r="A97" s="40" t="s">
        <v>127</v>
      </c>
      <c r="B97" s="41" t="s">
        <v>14</v>
      </c>
      <c r="C97" s="37">
        <v>6</v>
      </c>
      <c r="D97" s="37">
        <v>6</v>
      </c>
      <c r="E97" s="37">
        <v>6</v>
      </c>
      <c r="F97" s="37">
        <v>4</v>
      </c>
      <c r="G97" s="37">
        <v>6</v>
      </c>
    </row>
    <row r="98" spans="1:7" x14ac:dyDescent="0.25">
      <c r="A98" s="40" t="s">
        <v>581</v>
      </c>
      <c r="B98" s="41" t="s">
        <v>14</v>
      </c>
      <c r="C98" s="37">
        <v>5</v>
      </c>
      <c r="D98" s="37">
        <v>5</v>
      </c>
      <c r="E98" s="37">
        <v>5</v>
      </c>
      <c r="F98" s="37">
        <v>5</v>
      </c>
      <c r="G98" s="37">
        <v>5</v>
      </c>
    </row>
    <row r="99" spans="1:7" x14ac:dyDescent="0.25">
      <c r="A99" s="31" t="s">
        <v>102</v>
      </c>
      <c r="B99" s="31" t="s">
        <v>14</v>
      </c>
      <c r="C99" s="44">
        <v>6</v>
      </c>
      <c r="D99" s="37">
        <v>6</v>
      </c>
      <c r="E99" s="37">
        <v>6</v>
      </c>
      <c r="F99" s="37">
        <v>4</v>
      </c>
      <c r="G99" s="37">
        <v>5</v>
      </c>
    </row>
    <row r="100" spans="1:7" x14ac:dyDescent="0.25">
      <c r="A100" s="31" t="s">
        <v>118</v>
      </c>
      <c r="B100" s="31" t="s">
        <v>14</v>
      </c>
      <c r="C100" s="44">
        <v>6</v>
      </c>
      <c r="D100" s="37">
        <v>6</v>
      </c>
      <c r="E100" s="37">
        <v>1</v>
      </c>
      <c r="F100" s="37">
        <v>2</v>
      </c>
      <c r="G100" s="37">
        <v>1</v>
      </c>
    </row>
    <row r="101" spans="1:7" x14ac:dyDescent="0.25">
      <c r="A101" s="31" t="s">
        <v>83</v>
      </c>
      <c r="B101" s="31" t="s">
        <v>14</v>
      </c>
      <c r="C101" s="44">
        <v>10</v>
      </c>
      <c r="D101" s="37">
        <v>5</v>
      </c>
      <c r="E101" s="37">
        <v>9</v>
      </c>
      <c r="F101" s="37">
        <v>9</v>
      </c>
      <c r="G101" s="37">
        <v>9</v>
      </c>
    </row>
    <row r="102" spans="1:7" x14ac:dyDescent="0.25">
      <c r="A102" s="31" t="s">
        <v>126</v>
      </c>
      <c r="B102" s="31" t="s">
        <v>14</v>
      </c>
      <c r="C102" s="44">
        <v>8</v>
      </c>
      <c r="D102" s="37">
        <v>8</v>
      </c>
      <c r="E102" s="37">
        <v>4</v>
      </c>
      <c r="F102" s="37">
        <v>2</v>
      </c>
      <c r="G102" s="37">
        <v>6</v>
      </c>
    </row>
    <row r="103" spans="1:7" x14ac:dyDescent="0.25">
      <c r="A103" s="31" t="s">
        <v>269</v>
      </c>
      <c r="B103" s="31" t="s">
        <v>14</v>
      </c>
      <c r="C103" s="44">
        <v>5</v>
      </c>
      <c r="D103" s="37">
        <v>5</v>
      </c>
      <c r="E103" s="37">
        <v>4</v>
      </c>
      <c r="F103" s="37">
        <v>5</v>
      </c>
      <c r="G103" s="37">
        <v>4</v>
      </c>
    </row>
    <row r="104" spans="1:7" x14ac:dyDescent="0.25">
      <c r="A104" s="43" t="s">
        <v>79</v>
      </c>
      <c r="B104" s="43" t="s">
        <v>14</v>
      </c>
      <c r="C104" s="31">
        <v>5</v>
      </c>
      <c r="D104" s="31">
        <v>5</v>
      </c>
      <c r="E104" s="31">
        <v>5</v>
      </c>
      <c r="F104" s="31">
        <v>1</v>
      </c>
      <c r="G104" s="31">
        <v>4</v>
      </c>
    </row>
    <row r="105" spans="1:7" x14ac:dyDescent="0.25">
      <c r="A105" s="40" t="s">
        <v>270</v>
      </c>
      <c r="B105" s="41" t="s">
        <v>14</v>
      </c>
      <c r="C105" s="31">
        <v>5</v>
      </c>
      <c r="D105" s="31">
        <v>5</v>
      </c>
      <c r="E105" s="31">
        <v>5</v>
      </c>
      <c r="F105" s="31">
        <v>5</v>
      </c>
      <c r="G105" s="31">
        <v>5</v>
      </c>
    </row>
    <row r="106" spans="1:7" x14ac:dyDescent="0.25">
      <c r="A106" s="38" t="s">
        <v>62</v>
      </c>
      <c r="B106" s="38" t="s">
        <v>14</v>
      </c>
      <c r="C106" s="48">
        <v>5</v>
      </c>
      <c r="D106" s="39">
        <v>5</v>
      </c>
      <c r="E106" s="39">
        <v>5</v>
      </c>
      <c r="F106" s="39">
        <v>2</v>
      </c>
      <c r="G106" s="39">
        <v>5</v>
      </c>
    </row>
    <row r="107" spans="1:7" x14ac:dyDescent="0.25">
      <c r="A107" s="31" t="s">
        <v>170</v>
      </c>
      <c r="B107" s="31" t="s">
        <v>14</v>
      </c>
      <c r="C107" s="44">
        <v>9</v>
      </c>
      <c r="D107" s="37">
        <v>9</v>
      </c>
      <c r="E107" s="37">
        <v>9</v>
      </c>
      <c r="F107" s="37">
        <v>7</v>
      </c>
      <c r="G107" s="37">
        <v>6</v>
      </c>
    </row>
    <row r="108" spans="1:7" x14ac:dyDescent="0.25">
      <c r="A108" s="31" t="s">
        <v>19</v>
      </c>
      <c r="B108" s="31" t="s">
        <v>14</v>
      </c>
      <c r="C108" s="44">
        <v>30</v>
      </c>
      <c r="D108" s="37">
        <v>30</v>
      </c>
      <c r="E108" s="37">
        <v>30</v>
      </c>
      <c r="F108" s="37">
        <v>26</v>
      </c>
      <c r="G108" s="37">
        <v>7</v>
      </c>
    </row>
    <row r="109" spans="1:7" x14ac:dyDescent="0.25">
      <c r="A109" s="31" t="s">
        <v>155</v>
      </c>
      <c r="B109" s="31" t="s">
        <v>14</v>
      </c>
      <c r="C109" s="44">
        <v>5</v>
      </c>
      <c r="D109" s="37">
        <v>5</v>
      </c>
      <c r="E109" s="37">
        <v>5</v>
      </c>
      <c r="F109" s="37">
        <v>4</v>
      </c>
      <c r="G109" s="37">
        <v>5</v>
      </c>
    </row>
    <row r="110" spans="1:7" x14ac:dyDescent="0.25">
      <c r="A110" s="38" t="s">
        <v>187</v>
      </c>
      <c r="B110" s="38" t="s">
        <v>14</v>
      </c>
      <c r="C110" s="38">
        <v>5</v>
      </c>
      <c r="D110" s="38">
        <v>5</v>
      </c>
      <c r="E110" s="38">
        <v>5</v>
      </c>
      <c r="F110" s="38">
        <v>5</v>
      </c>
      <c r="G110" s="38">
        <v>5</v>
      </c>
    </row>
    <row r="111" spans="1:7" x14ac:dyDescent="0.25">
      <c r="A111" s="40" t="s">
        <v>131</v>
      </c>
      <c r="B111" s="41" t="s">
        <v>132</v>
      </c>
      <c r="C111" s="31">
        <v>22</v>
      </c>
      <c r="D111" s="31">
        <v>22</v>
      </c>
      <c r="E111" s="31">
        <v>6</v>
      </c>
      <c r="F111" s="31">
        <v>21</v>
      </c>
      <c r="G111" s="31">
        <v>21</v>
      </c>
    </row>
    <row r="112" spans="1:7" x14ac:dyDescent="0.25">
      <c r="A112" s="35" t="s">
        <v>582</v>
      </c>
      <c r="B112" s="31" t="s">
        <v>14</v>
      </c>
      <c r="C112" s="44">
        <v>11</v>
      </c>
      <c r="D112" s="37">
        <v>11</v>
      </c>
      <c r="E112" s="37">
        <v>11</v>
      </c>
      <c r="F112" s="37">
        <v>10</v>
      </c>
      <c r="G112" s="37">
        <v>11</v>
      </c>
    </row>
    <row r="113" spans="1:7" x14ac:dyDescent="0.25">
      <c r="A113" s="31" t="s">
        <v>65</v>
      </c>
      <c r="B113" s="31" t="s">
        <v>14</v>
      </c>
      <c r="C113" s="44">
        <v>7</v>
      </c>
      <c r="D113" s="37">
        <v>7</v>
      </c>
      <c r="E113" s="37">
        <v>6</v>
      </c>
      <c r="F113" s="37">
        <v>3</v>
      </c>
      <c r="G113" s="37">
        <v>4</v>
      </c>
    </row>
    <row r="114" spans="1:7" x14ac:dyDescent="0.25">
      <c r="A114" s="31" t="s">
        <v>25</v>
      </c>
      <c r="B114" s="31" t="s">
        <v>50</v>
      </c>
      <c r="C114" s="44">
        <v>9</v>
      </c>
      <c r="D114" s="37">
        <v>9</v>
      </c>
      <c r="E114" s="37">
        <v>9</v>
      </c>
      <c r="F114" s="37">
        <v>9</v>
      </c>
      <c r="G114" s="37">
        <v>7</v>
      </c>
    </row>
    <row r="115" spans="1:7" x14ac:dyDescent="0.25">
      <c r="A115" s="31" t="s">
        <v>25</v>
      </c>
      <c r="B115" s="31" t="s">
        <v>14</v>
      </c>
      <c r="C115" s="44">
        <v>21</v>
      </c>
      <c r="D115" s="37">
        <v>21</v>
      </c>
      <c r="E115" s="37">
        <v>20</v>
      </c>
      <c r="F115" s="37">
        <v>21</v>
      </c>
      <c r="G115" s="37">
        <v>17</v>
      </c>
    </row>
    <row r="116" spans="1:7" x14ac:dyDescent="0.25">
      <c r="A116" s="31" t="s">
        <v>136</v>
      </c>
      <c r="B116" s="31" t="s">
        <v>14</v>
      </c>
      <c r="C116" s="44">
        <v>15</v>
      </c>
      <c r="D116" s="37">
        <v>15</v>
      </c>
      <c r="E116" s="37">
        <v>1</v>
      </c>
      <c r="F116" s="37">
        <v>10</v>
      </c>
      <c r="G116" s="37">
        <v>0</v>
      </c>
    </row>
    <row r="117" spans="1:7" x14ac:dyDescent="0.25">
      <c r="A117" s="38" t="s">
        <v>125</v>
      </c>
      <c r="B117" s="38" t="s">
        <v>14</v>
      </c>
      <c r="C117" s="38">
        <v>9</v>
      </c>
      <c r="D117" s="38">
        <v>8</v>
      </c>
      <c r="E117" s="38">
        <v>3</v>
      </c>
      <c r="F117" s="38">
        <v>3</v>
      </c>
      <c r="G117" s="38">
        <v>8</v>
      </c>
    </row>
    <row r="118" spans="1:7" x14ac:dyDescent="0.25">
      <c r="A118" s="31" t="s">
        <v>55</v>
      </c>
      <c r="B118" s="31" t="s">
        <v>14</v>
      </c>
      <c r="C118" s="44">
        <v>17</v>
      </c>
      <c r="D118" s="37">
        <v>16</v>
      </c>
      <c r="E118" s="37">
        <v>6</v>
      </c>
      <c r="F118" s="37">
        <v>0</v>
      </c>
      <c r="G118" s="37">
        <v>1</v>
      </c>
    </row>
    <row r="119" spans="1:7" x14ac:dyDescent="0.25">
      <c r="A119" s="40" t="s">
        <v>45</v>
      </c>
      <c r="B119" s="41" t="s">
        <v>14</v>
      </c>
      <c r="C119" s="31">
        <v>16</v>
      </c>
      <c r="D119" s="31">
        <v>16</v>
      </c>
      <c r="E119" s="31">
        <v>15</v>
      </c>
      <c r="F119" s="31">
        <v>16</v>
      </c>
      <c r="G119" s="31">
        <v>16</v>
      </c>
    </row>
    <row r="120" spans="1:7" x14ac:dyDescent="0.25">
      <c r="A120" s="31" t="s">
        <v>103</v>
      </c>
      <c r="B120" s="31" t="s">
        <v>14</v>
      </c>
      <c r="C120" s="44">
        <v>12</v>
      </c>
      <c r="D120" s="37">
        <v>12</v>
      </c>
      <c r="E120" s="37">
        <v>2</v>
      </c>
      <c r="F120" s="37">
        <v>2</v>
      </c>
      <c r="G120" s="37">
        <v>2</v>
      </c>
    </row>
    <row r="121" spans="1:7" x14ac:dyDescent="0.25">
      <c r="A121" s="31" t="s">
        <v>130</v>
      </c>
      <c r="B121" s="31" t="s">
        <v>14</v>
      </c>
      <c r="C121" s="44">
        <v>4</v>
      </c>
      <c r="D121" s="37">
        <v>2</v>
      </c>
      <c r="E121" s="37">
        <v>2</v>
      </c>
      <c r="F121" s="37">
        <v>2</v>
      </c>
      <c r="G121" s="37">
        <v>2</v>
      </c>
    </row>
    <row r="122" spans="1:7" x14ac:dyDescent="0.25">
      <c r="A122" s="31" t="s">
        <v>66</v>
      </c>
      <c r="B122" s="31" t="s">
        <v>14</v>
      </c>
      <c r="C122" s="44">
        <v>20</v>
      </c>
      <c r="D122" s="37">
        <v>20</v>
      </c>
      <c r="E122" s="37">
        <v>17</v>
      </c>
      <c r="F122" s="37">
        <v>20</v>
      </c>
      <c r="G122" s="37">
        <v>20</v>
      </c>
    </row>
    <row r="123" spans="1:7" x14ac:dyDescent="0.25">
      <c r="A123" s="31" t="s">
        <v>92</v>
      </c>
      <c r="B123" s="31" t="s">
        <v>14</v>
      </c>
      <c r="C123" s="44">
        <v>7</v>
      </c>
      <c r="D123" s="37">
        <v>7</v>
      </c>
      <c r="E123" s="37">
        <v>7</v>
      </c>
      <c r="F123" s="37">
        <v>5</v>
      </c>
      <c r="G123" s="37">
        <v>6</v>
      </c>
    </row>
    <row r="124" spans="1:7" x14ac:dyDescent="0.25">
      <c r="A124" s="31" t="s">
        <v>70</v>
      </c>
      <c r="B124" s="31" t="s">
        <v>35</v>
      </c>
      <c r="C124" s="44">
        <v>8</v>
      </c>
      <c r="D124" s="37">
        <v>8</v>
      </c>
      <c r="E124" s="37">
        <v>7</v>
      </c>
      <c r="F124" s="37">
        <v>7</v>
      </c>
      <c r="G124" s="37">
        <v>4</v>
      </c>
    </row>
    <row r="125" spans="1:7" x14ac:dyDescent="0.25">
      <c r="A125" s="31" t="s">
        <v>179</v>
      </c>
      <c r="B125" s="31" t="s">
        <v>14</v>
      </c>
      <c r="C125" s="44">
        <v>6</v>
      </c>
      <c r="D125" s="37">
        <v>6</v>
      </c>
      <c r="E125" s="37">
        <v>6</v>
      </c>
      <c r="F125" s="37">
        <v>2</v>
      </c>
      <c r="G125" s="37">
        <v>2</v>
      </c>
    </row>
    <row r="126" spans="1:7" x14ac:dyDescent="0.25">
      <c r="A126" s="31" t="s">
        <v>121</v>
      </c>
      <c r="B126" s="31" t="s">
        <v>14</v>
      </c>
      <c r="C126" s="44">
        <v>8</v>
      </c>
      <c r="D126" s="37">
        <v>8</v>
      </c>
      <c r="E126" s="37">
        <v>7</v>
      </c>
      <c r="F126" s="37">
        <v>4</v>
      </c>
      <c r="G126" s="37">
        <v>4</v>
      </c>
    </row>
    <row r="127" spans="1:7" x14ac:dyDescent="0.25">
      <c r="A127" s="31" t="s">
        <v>184</v>
      </c>
      <c r="B127" s="31" t="s">
        <v>35</v>
      </c>
      <c r="C127" s="44">
        <v>43</v>
      </c>
      <c r="D127" s="37">
        <v>43</v>
      </c>
      <c r="E127" s="37">
        <v>42</v>
      </c>
      <c r="F127" s="37">
        <v>42</v>
      </c>
      <c r="G127" s="37">
        <v>41</v>
      </c>
    </row>
    <row r="128" spans="1:7" x14ac:dyDescent="0.25">
      <c r="A128" s="31" t="s">
        <v>34</v>
      </c>
      <c r="B128" s="31" t="s">
        <v>35</v>
      </c>
      <c r="C128" s="44">
        <v>10</v>
      </c>
      <c r="D128" s="37">
        <v>10</v>
      </c>
      <c r="E128" s="37">
        <v>9</v>
      </c>
      <c r="F128" s="37">
        <v>9</v>
      </c>
      <c r="G128" s="37">
        <v>7</v>
      </c>
    </row>
    <row r="129" spans="1:7" x14ac:dyDescent="0.25">
      <c r="A129" s="31" t="s">
        <v>168</v>
      </c>
      <c r="B129" s="31" t="s">
        <v>14</v>
      </c>
      <c r="C129" s="44">
        <v>9</v>
      </c>
      <c r="D129" s="37">
        <v>9</v>
      </c>
      <c r="E129" s="37">
        <v>9</v>
      </c>
      <c r="F129" s="37">
        <v>3</v>
      </c>
      <c r="G129" s="37">
        <v>4</v>
      </c>
    </row>
    <row r="130" spans="1:7" x14ac:dyDescent="0.25">
      <c r="A130" s="31" t="s">
        <v>160</v>
      </c>
      <c r="B130" s="31" t="s">
        <v>14</v>
      </c>
      <c r="C130" s="44">
        <v>10</v>
      </c>
      <c r="D130" s="37">
        <v>10</v>
      </c>
      <c r="E130" s="37">
        <v>10</v>
      </c>
      <c r="F130" s="37">
        <v>7</v>
      </c>
      <c r="G130" s="37">
        <v>5</v>
      </c>
    </row>
    <row r="131" spans="1:7" x14ac:dyDescent="0.25">
      <c r="A131" s="31" t="s">
        <v>94</v>
      </c>
      <c r="B131" s="31" t="s">
        <v>14</v>
      </c>
      <c r="C131" s="44">
        <v>5</v>
      </c>
      <c r="D131" s="37">
        <v>5</v>
      </c>
      <c r="E131" s="37">
        <v>5</v>
      </c>
      <c r="F131" s="37">
        <v>0</v>
      </c>
      <c r="G131" s="37">
        <v>2</v>
      </c>
    </row>
    <row r="132" spans="1:7" x14ac:dyDescent="0.25">
      <c r="A132" s="38" t="s">
        <v>111</v>
      </c>
      <c r="B132" s="38" t="s">
        <v>14</v>
      </c>
      <c r="C132" s="48">
        <v>7</v>
      </c>
      <c r="D132" s="39">
        <v>7</v>
      </c>
      <c r="E132" s="39">
        <v>7</v>
      </c>
      <c r="F132" s="39">
        <v>4</v>
      </c>
      <c r="G132" s="39">
        <v>5</v>
      </c>
    </row>
    <row r="133" spans="1:7" x14ac:dyDescent="0.25">
      <c r="A133" s="31" t="s">
        <v>117</v>
      </c>
      <c r="B133" s="31" t="s">
        <v>14</v>
      </c>
      <c r="C133" s="44">
        <v>18</v>
      </c>
      <c r="D133" s="37">
        <v>18</v>
      </c>
      <c r="E133" s="37">
        <v>11</v>
      </c>
      <c r="F133" s="37">
        <v>5</v>
      </c>
      <c r="G133" s="37">
        <v>7</v>
      </c>
    </row>
    <row r="134" spans="1:7" x14ac:dyDescent="0.25">
      <c r="A134" s="31" t="s">
        <v>182</v>
      </c>
      <c r="B134" s="31" t="s">
        <v>14</v>
      </c>
      <c r="C134" s="44">
        <v>13</v>
      </c>
      <c r="D134" s="37">
        <v>13</v>
      </c>
      <c r="E134" s="37">
        <v>12</v>
      </c>
      <c r="F134" s="37">
        <v>13</v>
      </c>
      <c r="G134" s="37">
        <v>13</v>
      </c>
    </row>
    <row r="135" spans="1:7" x14ac:dyDescent="0.25">
      <c r="A135" s="38" t="s">
        <v>593</v>
      </c>
      <c r="B135" s="38" t="s">
        <v>14</v>
      </c>
      <c r="C135" s="48">
        <v>5</v>
      </c>
      <c r="D135" s="39">
        <v>5</v>
      </c>
      <c r="E135" s="39">
        <v>5</v>
      </c>
      <c r="F135" s="39">
        <v>5</v>
      </c>
      <c r="G135" s="39">
        <v>4</v>
      </c>
    </row>
    <row r="136" spans="1:7" x14ac:dyDescent="0.25">
      <c r="A136" s="31" t="s">
        <v>75</v>
      </c>
      <c r="B136" s="31" t="s">
        <v>14</v>
      </c>
      <c r="C136" s="44">
        <v>25</v>
      </c>
      <c r="D136" s="37">
        <v>24</v>
      </c>
      <c r="E136" s="37">
        <v>6</v>
      </c>
      <c r="F136" s="37">
        <v>23</v>
      </c>
      <c r="G136" s="37">
        <v>1</v>
      </c>
    </row>
    <row r="137" spans="1:7" x14ac:dyDescent="0.25">
      <c r="A137" s="31" t="s">
        <v>46</v>
      </c>
      <c r="B137" s="31" t="s">
        <v>14</v>
      </c>
      <c r="C137" s="44">
        <v>9</v>
      </c>
      <c r="D137" s="37">
        <v>9</v>
      </c>
      <c r="E137" s="37">
        <v>8</v>
      </c>
      <c r="F137" s="37">
        <v>5</v>
      </c>
      <c r="G137" s="37">
        <v>8</v>
      </c>
    </row>
    <row r="138" spans="1:7" x14ac:dyDescent="0.25">
      <c r="A138" s="42" t="s">
        <v>36</v>
      </c>
      <c r="B138" s="41" t="s">
        <v>14</v>
      </c>
      <c r="C138" s="31">
        <v>6</v>
      </c>
      <c r="D138" s="31">
        <v>6</v>
      </c>
      <c r="E138" s="31">
        <v>6</v>
      </c>
      <c r="F138" s="31">
        <v>6</v>
      </c>
      <c r="G138" s="31">
        <v>6</v>
      </c>
    </row>
    <row r="139" spans="1:7" x14ac:dyDescent="0.25">
      <c r="A139" s="31" t="s">
        <v>16</v>
      </c>
      <c r="B139" s="31" t="s">
        <v>14</v>
      </c>
      <c r="C139" s="44">
        <v>12</v>
      </c>
      <c r="D139" s="37">
        <v>11</v>
      </c>
      <c r="E139" s="37">
        <v>11</v>
      </c>
      <c r="F139" s="37">
        <v>11</v>
      </c>
      <c r="G139" s="37">
        <v>7</v>
      </c>
    </row>
    <row r="140" spans="1:7" x14ac:dyDescent="0.25">
      <c r="A140" s="31" t="s">
        <v>122</v>
      </c>
      <c r="B140" s="31" t="s">
        <v>14</v>
      </c>
      <c r="C140" s="44">
        <v>20</v>
      </c>
      <c r="D140" s="37">
        <v>20</v>
      </c>
      <c r="E140" s="37">
        <v>14</v>
      </c>
      <c r="F140" s="37">
        <v>17</v>
      </c>
      <c r="G140" s="37">
        <v>20</v>
      </c>
    </row>
    <row r="141" spans="1:7" x14ac:dyDescent="0.25">
      <c r="A141" s="40" t="s">
        <v>583</v>
      </c>
      <c r="B141" s="41" t="s">
        <v>14</v>
      </c>
      <c r="C141" s="31">
        <v>4</v>
      </c>
      <c r="D141" s="31">
        <v>4</v>
      </c>
      <c r="E141" s="31">
        <v>4</v>
      </c>
      <c r="F141" s="31">
        <v>4</v>
      </c>
      <c r="G141" s="31">
        <v>4</v>
      </c>
    </row>
    <row r="142" spans="1:7" x14ac:dyDescent="0.25">
      <c r="A142" s="31" t="s">
        <v>13</v>
      </c>
      <c r="B142" s="31" t="s">
        <v>14</v>
      </c>
      <c r="C142" s="31">
        <v>20</v>
      </c>
      <c r="D142" s="31">
        <v>20</v>
      </c>
      <c r="E142" s="31">
        <v>18</v>
      </c>
      <c r="F142" s="31">
        <v>19</v>
      </c>
      <c r="G142" s="31">
        <v>17</v>
      </c>
    </row>
    <row r="143" spans="1:7" x14ac:dyDescent="0.25">
      <c r="A143" s="38" t="s">
        <v>28</v>
      </c>
      <c r="B143" s="38" t="s">
        <v>14</v>
      </c>
      <c r="C143" s="48">
        <v>9</v>
      </c>
      <c r="D143" s="39">
        <v>9</v>
      </c>
      <c r="E143" s="39">
        <v>8</v>
      </c>
      <c r="F143" s="39">
        <v>9</v>
      </c>
      <c r="G143" s="39">
        <v>9</v>
      </c>
    </row>
    <row r="144" spans="1:7" x14ac:dyDescent="0.25">
      <c r="A144" s="31" t="s">
        <v>40</v>
      </c>
      <c r="B144" s="31" t="s">
        <v>14</v>
      </c>
      <c r="C144" s="44">
        <v>16</v>
      </c>
      <c r="D144" s="37">
        <v>16</v>
      </c>
      <c r="E144" s="37">
        <v>16</v>
      </c>
      <c r="F144" s="37">
        <v>16</v>
      </c>
      <c r="G144" s="37">
        <v>16</v>
      </c>
    </row>
    <row r="145" spans="1:7" x14ac:dyDescent="0.25">
      <c r="A145" s="31" t="s">
        <v>69</v>
      </c>
      <c r="B145" s="31" t="s">
        <v>14</v>
      </c>
      <c r="C145" s="44">
        <v>9</v>
      </c>
      <c r="D145" s="37">
        <v>8</v>
      </c>
      <c r="E145" s="37">
        <v>8</v>
      </c>
      <c r="F145" s="37">
        <v>8</v>
      </c>
      <c r="G145" s="37">
        <v>8</v>
      </c>
    </row>
    <row r="146" spans="1:7" x14ac:dyDescent="0.25">
      <c r="A146" s="31" t="s">
        <v>21</v>
      </c>
      <c r="B146" s="31" t="s">
        <v>14</v>
      </c>
      <c r="C146" s="31">
        <v>9</v>
      </c>
      <c r="D146" s="31">
        <v>9</v>
      </c>
      <c r="E146" s="31">
        <v>9</v>
      </c>
      <c r="F146" s="31">
        <v>9</v>
      </c>
      <c r="G146" s="31">
        <v>5</v>
      </c>
    </row>
    <row r="147" spans="1:7" x14ac:dyDescent="0.25">
      <c r="A147" s="42" t="s">
        <v>93</v>
      </c>
      <c r="B147" s="41" t="s">
        <v>14</v>
      </c>
      <c r="C147" s="31">
        <v>8</v>
      </c>
      <c r="D147" s="31">
        <v>8</v>
      </c>
      <c r="E147" s="31">
        <v>8</v>
      </c>
      <c r="F147" s="31">
        <v>2</v>
      </c>
      <c r="G147" s="31">
        <v>7</v>
      </c>
    </row>
    <row r="148" spans="1:7" x14ac:dyDescent="0.25">
      <c r="A148" s="31" t="s">
        <v>31</v>
      </c>
      <c r="B148" s="31" t="s">
        <v>14</v>
      </c>
      <c r="C148" s="44">
        <v>14</v>
      </c>
      <c r="D148" s="37">
        <v>13</v>
      </c>
      <c r="E148" s="37">
        <v>2</v>
      </c>
      <c r="F148" s="37">
        <v>2</v>
      </c>
      <c r="G148" s="37">
        <v>2</v>
      </c>
    </row>
    <row r="149" spans="1:7" x14ac:dyDescent="0.25">
      <c r="A149" s="31" t="s">
        <v>149</v>
      </c>
      <c r="B149" s="31" t="s">
        <v>10</v>
      </c>
      <c r="C149" s="44">
        <v>11</v>
      </c>
      <c r="D149" s="37">
        <v>11</v>
      </c>
      <c r="E149" s="37">
        <v>11</v>
      </c>
      <c r="F149" s="37">
        <v>11</v>
      </c>
      <c r="G149" s="37">
        <v>10</v>
      </c>
    </row>
    <row r="150" spans="1:7" x14ac:dyDescent="0.25">
      <c r="A150" s="31" t="s">
        <v>47</v>
      </c>
      <c r="B150" s="31" t="s">
        <v>10</v>
      </c>
      <c r="C150" s="44">
        <v>27</v>
      </c>
      <c r="D150" s="37">
        <v>27</v>
      </c>
      <c r="E150" s="37">
        <v>27</v>
      </c>
      <c r="F150" s="37">
        <v>27</v>
      </c>
      <c r="G150" s="37">
        <v>24</v>
      </c>
    </row>
    <row r="151" spans="1:7" x14ac:dyDescent="0.25">
      <c r="A151" s="42" t="s">
        <v>9</v>
      </c>
      <c r="B151" s="41" t="s">
        <v>10</v>
      </c>
      <c r="C151" s="31">
        <v>45</v>
      </c>
      <c r="D151" s="31">
        <v>44</v>
      </c>
      <c r="E151" s="31">
        <v>45</v>
      </c>
      <c r="F151" s="31">
        <v>45</v>
      </c>
      <c r="G151" s="31">
        <v>45</v>
      </c>
    </row>
    <row r="152" spans="1:7" x14ac:dyDescent="0.25">
      <c r="A152" s="31" t="s">
        <v>173</v>
      </c>
      <c r="B152" s="31" t="s">
        <v>14</v>
      </c>
      <c r="C152" s="44">
        <v>7</v>
      </c>
      <c r="D152" s="37">
        <v>7</v>
      </c>
      <c r="E152" s="37">
        <v>7</v>
      </c>
      <c r="F152" s="37">
        <v>7</v>
      </c>
      <c r="G152" s="37">
        <v>7</v>
      </c>
    </row>
    <row r="153" spans="1:7" x14ac:dyDescent="0.25">
      <c r="A153" s="31" t="s">
        <v>48</v>
      </c>
      <c r="B153" s="31" t="s">
        <v>49</v>
      </c>
      <c r="C153" s="44">
        <v>7</v>
      </c>
      <c r="D153" s="37">
        <v>7</v>
      </c>
      <c r="E153" s="37">
        <v>7</v>
      </c>
      <c r="F153" s="37">
        <v>4</v>
      </c>
      <c r="G153" s="37">
        <v>4</v>
      </c>
    </row>
    <row r="154" spans="1:7" x14ac:dyDescent="0.25">
      <c r="A154" s="31" t="s">
        <v>207</v>
      </c>
      <c r="B154" s="31" t="s">
        <v>35</v>
      </c>
      <c r="C154" s="44">
        <v>25</v>
      </c>
      <c r="D154" s="37">
        <v>20</v>
      </c>
      <c r="E154" s="37">
        <v>18</v>
      </c>
      <c r="F154" s="37">
        <v>22</v>
      </c>
      <c r="G154" s="37">
        <v>21</v>
      </c>
    </row>
    <row r="155" spans="1:7" x14ac:dyDescent="0.25">
      <c r="A155" s="31" t="s">
        <v>96</v>
      </c>
      <c r="B155" s="31" t="s">
        <v>14</v>
      </c>
      <c r="C155" s="44">
        <v>20</v>
      </c>
      <c r="D155" s="37">
        <v>15</v>
      </c>
      <c r="E155" s="37">
        <v>12</v>
      </c>
      <c r="F155" s="37">
        <v>2</v>
      </c>
      <c r="G155" s="37">
        <v>14</v>
      </c>
    </row>
    <row r="156" spans="1:7" x14ac:dyDescent="0.25">
      <c r="A156" s="31" t="s">
        <v>137</v>
      </c>
      <c r="B156" s="31" t="s">
        <v>14</v>
      </c>
      <c r="C156" s="44">
        <v>8</v>
      </c>
      <c r="D156" s="37">
        <v>8</v>
      </c>
      <c r="E156" s="37">
        <v>8</v>
      </c>
      <c r="F156" s="37">
        <v>4</v>
      </c>
      <c r="G156" s="37">
        <v>4</v>
      </c>
    </row>
    <row r="157" spans="1:7" x14ac:dyDescent="0.25">
      <c r="A157" s="31" t="s">
        <v>42</v>
      </c>
      <c r="B157" s="31" t="s">
        <v>14</v>
      </c>
      <c r="C157" s="44">
        <v>7</v>
      </c>
      <c r="D157" s="37">
        <v>7</v>
      </c>
      <c r="E157" s="37">
        <v>7</v>
      </c>
      <c r="F157" s="37">
        <v>1</v>
      </c>
      <c r="G157" s="37">
        <v>7</v>
      </c>
    </row>
    <row r="158" spans="1:7" x14ac:dyDescent="0.25">
      <c r="A158" s="43" t="s">
        <v>156</v>
      </c>
      <c r="B158" s="43" t="s">
        <v>14</v>
      </c>
      <c r="C158" s="31">
        <v>8</v>
      </c>
      <c r="D158" s="31">
        <v>8</v>
      </c>
      <c r="E158" s="31">
        <v>8</v>
      </c>
      <c r="F158" s="31">
        <v>5</v>
      </c>
      <c r="G158" s="31">
        <v>7</v>
      </c>
    </row>
    <row r="159" spans="1:7" x14ac:dyDescent="0.25">
      <c r="A159" s="31" t="s">
        <v>185</v>
      </c>
      <c r="B159" s="31" t="s">
        <v>14</v>
      </c>
      <c r="C159" s="44">
        <v>6</v>
      </c>
      <c r="D159" s="37">
        <v>6</v>
      </c>
      <c r="E159" s="37">
        <v>6</v>
      </c>
      <c r="F159" s="37">
        <v>6</v>
      </c>
      <c r="G159" s="37">
        <v>6</v>
      </c>
    </row>
    <row r="160" spans="1:7" x14ac:dyDescent="0.25">
      <c r="A160" s="31" t="s">
        <v>95</v>
      </c>
      <c r="B160" s="31" t="s">
        <v>14</v>
      </c>
      <c r="C160" s="44">
        <v>7</v>
      </c>
      <c r="D160" s="37">
        <v>7</v>
      </c>
      <c r="E160" s="37">
        <v>7</v>
      </c>
      <c r="F160" s="37">
        <v>7</v>
      </c>
      <c r="G160" s="37">
        <v>7</v>
      </c>
    </row>
    <row r="161" spans="1:7" x14ac:dyDescent="0.25">
      <c r="A161" s="31" t="s">
        <v>172</v>
      </c>
      <c r="B161" s="31" t="s">
        <v>14</v>
      </c>
      <c r="C161" s="44">
        <v>7</v>
      </c>
      <c r="D161" s="37">
        <v>6</v>
      </c>
      <c r="E161" s="37">
        <v>7</v>
      </c>
      <c r="F161" s="37">
        <v>6</v>
      </c>
      <c r="G161" s="37">
        <v>4</v>
      </c>
    </row>
    <row r="162" spans="1:7" x14ac:dyDescent="0.25">
      <c r="A162" s="31" t="s">
        <v>119</v>
      </c>
      <c r="B162" s="31" t="s">
        <v>14</v>
      </c>
      <c r="C162" s="44">
        <v>12</v>
      </c>
      <c r="D162" s="37">
        <v>12</v>
      </c>
      <c r="E162" s="37">
        <v>12</v>
      </c>
      <c r="F162" s="37">
        <v>12</v>
      </c>
      <c r="G162" s="37">
        <v>12</v>
      </c>
    </row>
    <row r="163" spans="1:7" x14ac:dyDescent="0.25">
      <c r="A163" s="31" t="s">
        <v>162</v>
      </c>
      <c r="B163" s="31" t="s">
        <v>14</v>
      </c>
      <c r="C163" s="44">
        <v>5</v>
      </c>
      <c r="D163" s="37">
        <v>5</v>
      </c>
      <c r="E163" s="37">
        <v>4</v>
      </c>
      <c r="F163" s="37">
        <v>5</v>
      </c>
      <c r="G163" s="37">
        <v>2</v>
      </c>
    </row>
    <row r="164" spans="1:7" x14ac:dyDescent="0.25">
      <c r="A164" s="31" t="s">
        <v>143</v>
      </c>
      <c r="B164" s="31" t="s">
        <v>14</v>
      </c>
      <c r="C164" s="44">
        <v>15</v>
      </c>
      <c r="D164" s="37">
        <v>14</v>
      </c>
      <c r="E164" s="37">
        <v>5</v>
      </c>
      <c r="F164" s="37">
        <v>15</v>
      </c>
      <c r="G164" s="37">
        <v>14</v>
      </c>
    </row>
    <row r="165" spans="1:7" x14ac:dyDescent="0.25">
      <c r="A165" s="31" t="s">
        <v>143</v>
      </c>
      <c r="B165" s="31" t="s">
        <v>144</v>
      </c>
      <c r="C165" s="44">
        <v>24</v>
      </c>
      <c r="D165" s="37">
        <v>22</v>
      </c>
      <c r="E165" s="37">
        <v>10</v>
      </c>
      <c r="F165" s="37">
        <v>24</v>
      </c>
      <c r="G165" s="37">
        <v>24</v>
      </c>
    </row>
    <row r="166" spans="1:7" x14ac:dyDescent="0.25">
      <c r="A166" s="31" t="s">
        <v>44</v>
      </c>
      <c r="B166" s="31" t="s">
        <v>14</v>
      </c>
      <c r="C166" s="44">
        <v>11</v>
      </c>
      <c r="D166" s="37">
        <v>11</v>
      </c>
      <c r="E166" s="37">
        <v>9</v>
      </c>
      <c r="F166" s="37">
        <v>8</v>
      </c>
      <c r="G166" s="37">
        <v>9</v>
      </c>
    </row>
    <row r="167" spans="1:7" x14ac:dyDescent="0.25">
      <c r="A167" s="31" t="s">
        <v>104</v>
      </c>
      <c r="B167" s="31" t="s">
        <v>14</v>
      </c>
      <c r="C167" s="44">
        <v>9</v>
      </c>
      <c r="D167" s="37">
        <v>9</v>
      </c>
      <c r="E167" s="37">
        <v>9</v>
      </c>
      <c r="F167" s="37">
        <v>9</v>
      </c>
      <c r="G167" s="37">
        <v>8</v>
      </c>
    </row>
    <row r="168" spans="1:7" x14ac:dyDescent="0.25">
      <c r="A168" s="49" t="s">
        <v>188</v>
      </c>
      <c r="B168" s="50" t="s">
        <v>14</v>
      </c>
      <c r="C168" s="38">
        <v>6</v>
      </c>
      <c r="D168" s="38">
        <v>6</v>
      </c>
      <c r="E168" s="38">
        <v>6</v>
      </c>
      <c r="F168" s="38">
        <v>6</v>
      </c>
      <c r="G168" s="38">
        <v>1</v>
      </c>
    </row>
    <row r="169" spans="1:7" x14ac:dyDescent="0.25">
      <c r="A169" s="31" t="s">
        <v>87</v>
      </c>
      <c r="B169" s="31" t="s">
        <v>14</v>
      </c>
      <c r="C169" s="44">
        <v>5</v>
      </c>
      <c r="D169" s="37">
        <v>5</v>
      </c>
      <c r="E169" s="37">
        <v>5</v>
      </c>
      <c r="F169" s="37">
        <v>5</v>
      </c>
      <c r="G169" s="37">
        <v>5</v>
      </c>
    </row>
    <row r="170" spans="1:7" x14ac:dyDescent="0.25">
      <c r="A170" s="31" t="s">
        <v>169</v>
      </c>
      <c r="B170" s="31" t="s">
        <v>14</v>
      </c>
      <c r="C170" s="44">
        <v>21</v>
      </c>
      <c r="D170" s="37">
        <v>17</v>
      </c>
      <c r="E170" s="37">
        <v>12</v>
      </c>
      <c r="F170" s="37">
        <v>8</v>
      </c>
      <c r="G170" s="37">
        <v>11</v>
      </c>
    </row>
    <row r="171" spans="1:7" x14ac:dyDescent="0.25">
      <c r="A171" s="40" t="s">
        <v>286</v>
      </c>
      <c r="B171" s="41" t="s">
        <v>584</v>
      </c>
      <c r="C171" s="31">
        <v>9</v>
      </c>
      <c r="D171" s="31">
        <v>9</v>
      </c>
      <c r="E171" s="31">
        <v>8</v>
      </c>
      <c r="F171" s="31">
        <v>9</v>
      </c>
      <c r="G171" s="31">
        <v>8</v>
      </c>
    </row>
    <row r="172" spans="1:7" x14ac:dyDescent="0.25">
      <c r="A172" s="38" t="s">
        <v>186</v>
      </c>
      <c r="B172" s="38" t="s">
        <v>14</v>
      </c>
      <c r="C172" s="48">
        <v>7</v>
      </c>
      <c r="D172" s="39">
        <v>7</v>
      </c>
      <c r="E172" s="39">
        <v>7</v>
      </c>
      <c r="F172" s="39">
        <v>5</v>
      </c>
      <c r="G172" s="39">
        <v>6</v>
      </c>
    </row>
    <row r="173" spans="1:7" x14ac:dyDescent="0.25">
      <c r="A173" s="38" t="s">
        <v>58</v>
      </c>
      <c r="B173" s="38" t="s">
        <v>14</v>
      </c>
      <c r="C173" s="38">
        <v>17</v>
      </c>
      <c r="D173" s="38">
        <v>17</v>
      </c>
      <c r="E173" s="38">
        <v>14</v>
      </c>
      <c r="F173" s="38">
        <v>11</v>
      </c>
      <c r="G173" s="38">
        <v>10</v>
      </c>
    </row>
    <row r="174" spans="1:7" x14ac:dyDescent="0.25">
      <c r="A174" s="40" t="s">
        <v>82</v>
      </c>
      <c r="B174" s="41" t="s">
        <v>14</v>
      </c>
      <c r="C174" s="31">
        <v>29</v>
      </c>
      <c r="D174" s="31">
        <v>29</v>
      </c>
      <c r="E174" s="31">
        <v>24</v>
      </c>
      <c r="F174" s="31">
        <v>25</v>
      </c>
      <c r="G174" s="31">
        <v>24</v>
      </c>
    </row>
    <row r="175" spans="1:7" x14ac:dyDescent="0.25">
      <c r="A175" s="31" t="s">
        <v>73</v>
      </c>
      <c r="B175" s="31" t="s">
        <v>14</v>
      </c>
      <c r="C175" s="44">
        <v>6</v>
      </c>
      <c r="D175" s="37">
        <v>6</v>
      </c>
      <c r="E175" s="37">
        <v>4</v>
      </c>
      <c r="F175" s="37">
        <v>5</v>
      </c>
      <c r="G175" s="37">
        <v>4</v>
      </c>
    </row>
    <row r="176" spans="1:7" x14ac:dyDescent="0.25">
      <c r="A176" s="31" t="s">
        <v>290</v>
      </c>
      <c r="B176" s="31" t="s">
        <v>14</v>
      </c>
      <c r="C176" s="44">
        <v>11</v>
      </c>
      <c r="D176" s="37">
        <v>11</v>
      </c>
      <c r="E176" s="37">
        <v>2</v>
      </c>
      <c r="F176" s="37">
        <v>8</v>
      </c>
      <c r="G176" s="37">
        <v>2</v>
      </c>
    </row>
    <row r="177" spans="1:7" x14ac:dyDescent="0.25">
      <c r="A177" s="31" t="s">
        <v>72</v>
      </c>
      <c r="B177" s="31" t="s">
        <v>14</v>
      </c>
      <c r="C177" s="44">
        <v>7</v>
      </c>
      <c r="D177" s="37">
        <v>7</v>
      </c>
      <c r="E177" s="37">
        <v>7</v>
      </c>
      <c r="F177" s="37">
        <v>6</v>
      </c>
      <c r="G177" s="37">
        <v>6</v>
      </c>
    </row>
    <row r="178" spans="1:7" x14ac:dyDescent="0.25">
      <c r="A178" s="31" t="s">
        <v>26</v>
      </c>
      <c r="B178" s="31" t="s">
        <v>14</v>
      </c>
      <c r="C178" s="44">
        <v>11</v>
      </c>
      <c r="D178" s="37">
        <v>11</v>
      </c>
      <c r="E178" s="37">
        <v>6</v>
      </c>
      <c r="F178" s="37">
        <v>4</v>
      </c>
      <c r="G178" s="37">
        <v>8</v>
      </c>
    </row>
    <row r="179" spans="1:7" x14ac:dyDescent="0.25">
      <c r="A179" s="31" t="s">
        <v>88</v>
      </c>
      <c r="B179" s="31" t="s">
        <v>14</v>
      </c>
      <c r="C179" s="44">
        <v>10</v>
      </c>
      <c r="D179" s="37">
        <v>10</v>
      </c>
      <c r="E179" s="37">
        <v>10</v>
      </c>
      <c r="F179" s="37">
        <v>9</v>
      </c>
      <c r="G179" s="37">
        <v>9</v>
      </c>
    </row>
    <row r="180" spans="1:7" x14ac:dyDescent="0.25">
      <c r="A180" s="31" t="s">
        <v>134</v>
      </c>
      <c r="B180" s="31" t="s">
        <v>14</v>
      </c>
      <c r="C180" s="44">
        <v>8</v>
      </c>
      <c r="D180" s="37">
        <v>8</v>
      </c>
      <c r="E180" s="37">
        <v>8</v>
      </c>
      <c r="F180" s="37">
        <v>8</v>
      </c>
      <c r="G180" s="37">
        <v>8</v>
      </c>
    </row>
    <row r="181" spans="1:7" x14ac:dyDescent="0.25">
      <c r="A181" s="41" t="s">
        <v>291</v>
      </c>
      <c r="B181" s="41" t="s">
        <v>14</v>
      </c>
      <c r="C181" s="31">
        <v>5</v>
      </c>
      <c r="D181" s="31">
        <v>5</v>
      </c>
      <c r="E181" s="31">
        <v>5</v>
      </c>
      <c r="F181" s="31">
        <v>5</v>
      </c>
      <c r="G181" s="31">
        <v>4</v>
      </c>
    </row>
    <row r="182" spans="1:7" x14ac:dyDescent="0.25">
      <c r="A182" s="31" t="s">
        <v>97</v>
      </c>
      <c r="B182" s="31" t="s">
        <v>14</v>
      </c>
      <c r="C182" s="44">
        <v>7</v>
      </c>
      <c r="D182" s="37">
        <v>6</v>
      </c>
      <c r="E182" s="37">
        <v>6</v>
      </c>
      <c r="F182" s="37">
        <v>1</v>
      </c>
      <c r="G182" s="37">
        <v>4</v>
      </c>
    </row>
    <row r="183" spans="1:7" x14ac:dyDescent="0.25">
      <c r="A183" s="42" t="s">
        <v>293</v>
      </c>
      <c r="B183" s="41" t="s">
        <v>35</v>
      </c>
      <c r="C183" s="31">
        <v>5</v>
      </c>
      <c r="D183" s="31">
        <v>5</v>
      </c>
      <c r="E183" s="31">
        <v>5</v>
      </c>
      <c r="F183" s="31">
        <v>4</v>
      </c>
      <c r="G183" s="31">
        <v>4</v>
      </c>
    </row>
    <row r="184" spans="1:7" x14ac:dyDescent="0.25">
      <c r="A184" s="31" t="s">
        <v>41</v>
      </c>
      <c r="B184" s="31" t="s">
        <v>14</v>
      </c>
      <c r="C184" s="44">
        <v>9</v>
      </c>
      <c r="D184" s="37">
        <v>9</v>
      </c>
      <c r="E184" s="37">
        <v>9</v>
      </c>
      <c r="F184" s="37">
        <v>6</v>
      </c>
      <c r="G184" s="37">
        <v>5</v>
      </c>
    </row>
    <row r="185" spans="1:7" x14ac:dyDescent="0.25">
      <c r="A185" s="31" t="s">
        <v>71</v>
      </c>
      <c r="B185" s="31" t="s">
        <v>14</v>
      </c>
      <c r="C185" s="44">
        <v>8</v>
      </c>
      <c r="D185" s="37">
        <v>8</v>
      </c>
      <c r="E185" s="37">
        <v>8</v>
      </c>
      <c r="F185" s="37">
        <v>1</v>
      </c>
      <c r="G185" s="37">
        <v>3</v>
      </c>
    </row>
    <row r="186" spans="1:7" x14ac:dyDescent="0.25">
      <c r="A186" s="31" t="s">
        <v>116</v>
      </c>
      <c r="B186" s="31" t="s">
        <v>14</v>
      </c>
      <c r="C186" s="44">
        <v>7</v>
      </c>
      <c r="D186" s="37">
        <v>7</v>
      </c>
      <c r="E186" s="37">
        <v>5</v>
      </c>
      <c r="F186" s="37">
        <v>7</v>
      </c>
      <c r="G186" s="37">
        <v>7</v>
      </c>
    </row>
    <row r="187" spans="1:7" ht="30" x14ac:dyDescent="0.25">
      <c r="A187" s="43" t="s">
        <v>17</v>
      </c>
      <c r="B187" s="43" t="s">
        <v>18</v>
      </c>
      <c r="C187" s="31">
        <v>20</v>
      </c>
      <c r="D187" s="31">
        <v>20</v>
      </c>
      <c r="E187" s="31">
        <v>20</v>
      </c>
      <c r="F187" s="31">
        <v>6</v>
      </c>
      <c r="G187" s="31">
        <v>20</v>
      </c>
    </row>
    <row r="188" spans="1:7" x14ac:dyDescent="0.25">
      <c r="A188" s="31" t="s">
        <v>27</v>
      </c>
      <c r="B188" s="31" t="s">
        <v>14</v>
      </c>
      <c r="C188" s="44">
        <v>6</v>
      </c>
      <c r="D188" s="37">
        <v>6</v>
      </c>
      <c r="E188" s="37">
        <v>6</v>
      </c>
      <c r="F188" s="37">
        <v>6</v>
      </c>
      <c r="G188" s="37">
        <v>6</v>
      </c>
    </row>
    <row r="190" spans="1:7" x14ac:dyDescent="0.25">
      <c r="A190" s="34" t="s">
        <v>594</v>
      </c>
      <c r="B190" s="33" t="s">
        <v>595</v>
      </c>
      <c r="C190" s="31">
        <v>13</v>
      </c>
      <c r="D190" s="31">
        <v>12</v>
      </c>
      <c r="E190" s="31">
        <v>10</v>
      </c>
      <c r="F190" s="31">
        <v>9</v>
      </c>
      <c r="G190" s="31">
        <v>9</v>
      </c>
    </row>
    <row r="191" spans="1:7" x14ac:dyDescent="0.25">
      <c r="B191" s="33" t="s">
        <v>596</v>
      </c>
      <c r="C191" s="31">
        <v>2302</v>
      </c>
      <c r="D191" s="31">
        <v>2248</v>
      </c>
      <c r="E191" s="31">
        <v>1928</v>
      </c>
      <c r="F191" s="31">
        <v>1695</v>
      </c>
      <c r="G191" s="31">
        <v>1711</v>
      </c>
    </row>
    <row r="192" spans="1:7" x14ac:dyDescent="0.25">
      <c r="B192" s="33" t="s">
        <v>597</v>
      </c>
      <c r="C192" s="51"/>
      <c r="D192" s="36">
        <v>0.98</v>
      </c>
      <c r="E192" s="36">
        <v>0.84</v>
      </c>
      <c r="F192" s="36">
        <v>0.74</v>
      </c>
      <c r="G192" s="36">
        <v>0.74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15-16 Faculty Student Diversity</vt:lpstr>
      <vt:lpstr>15-16 Stds Monitored</vt:lpstr>
      <vt:lpstr>15-16 Yield</vt:lpstr>
      <vt:lpstr>15-16 Course Coverage</vt:lpstr>
      <vt:lpstr>Faculty Courses 12-13</vt:lpstr>
      <vt:lpstr>Faculty Courses 11-12</vt:lpstr>
      <vt:lpstr>Faculty Courses 10-11</vt:lpstr>
      <vt:lpstr>Faculty Courses 14-15</vt:lpstr>
      <vt:lpstr>Faculty Involvement 12-13</vt:lpstr>
      <vt:lpstr>Faculty Nucleus 10-13</vt:lpstr>
      <vt:lpstr>Students (Accr) 11-12</vt:lpstr>
      <vt:lpstr>Students (Not Accr) 11-12</vt:lpstr>
      <vt:lpstr>15-16 Admissions</vt:lpstr>
      <vt:lpstr>Admissions 12-13</vt:lpstr>
      <vt:lpstr>Admissions 11-12</vt:lpstr>
      <vt:lpstr>Admissions 10-11</vt:lpstr>
      <vt:lpstr>Monitoring 12-13</vt:lpstr>
      <vt:lpstr>Employment 12-13</vt:lpstr>
      <vt:lpstr>Employment 11-12</vt:lpstr>
      <vt:lpstr>Employment 10-11</vt:lpstr>
      <vt:lpstr>Grad Rates 12-13</vt:lpstr>
      <vt:lpstr>Grad Rates 12-13 FT-PT</vt:lpstr>
      <vt:lpstr>Grad Rates 11-12</vt:lpstr>
      <vt:lpstr>14-15 Enrollment</vt:lpstr>
      <vt:lpstr>14-15 Yield</vt:lpstr>
      <vt:lpstr>14-15 Employment</vt:lpstr>
      <vt:lpstr>14-15 Degrees Awarded</vt:lpstr>
      <vt:lpstr>14-15 Completion Rates</vt:lpstr>
      <vt:lpstr>14-15 Standards Monitoring</vt:lpstr>
      <vt:lpstr>15-16 Completion Rate</vt:lpstr>
      <vt:lpstr>15-16 Faculty Nucleus</vt:lpstr>
      <vt:lpstr>15-16 Employment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naspaauser1</dc:creator>
  <cp:lastModifiedBy>Heather</cp:lastModifiedBy>
  <dcterms:created xsi:type="dcterms:W3CDTF">2013-05-13T13:00:16Z</dcterms:created>
  <dcterms:modified xsi:type="dcterms:W3CDTF">2018-10-18T12:05:09Z</dcterms:modified>
</cp:coreProperties>
</file>